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'doc1'!$A$1:$G$132</definedName>
  </definedNames>
  <calcPr fullCalcOnLoad="1"/>
</workbook>
</file>

<file path=xl/sharedStrings.xml><?xml version="1.0" encoding="utf-8"?>
<sst xmlns="http://schemas.openxmlformats.org/spreadsheetml/2006/main" count="264" uniqueCount="174">
  <si>
    <t>Dział</t>
  </si>
  <si>
    <t>Rozdział</t>
  </si>
  <si>
    <t>Paragraf</t>
  </si>
  <si>
    <t>Treść</t>
  </si>
  <si>
    <t>Wartość</t>
  </si>
  <si>
    <t>010</t>
  </si>
  <si>
    <t>Rolnictwo i łowiectwo</t>
  </si>
  <si>
    <t>01042</t>
  </si>
  <si>
    <t>Wyłączenie z produkcji gruntów rolnych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</si>
  <si>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</si>
  <si>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</si>
  <si>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</si>
  <si>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</si>
  <si>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</si>
  <si>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</si>
  <si>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</si>
  <si>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</si>
  <si>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</si>
  <si>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</si>
  <si>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</si>
  <si>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</si>
  <si>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</si>
  <si>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</si>
  <si>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</si>
  <si>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</si>
  <si>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0920</t>
  </si>
  <si>
    <t>Wpływy z pozostałych odsetek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</si>
  <si>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</si>
  <si>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</si>
  <si>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</si>
  <si>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</si>
  <si>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</si>
  <si>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</si>
  <si>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</si>
  <si>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</si>
  <si>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</si>
  <si>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</si>
  <si>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</si>
  <si>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</si>
  <si>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</si>
  <si>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</si>
  <si>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75095</t>
  </si>
  <si>
    <t>0690</t>
  </si>
  <si>
    <t>Wpływy z różnych opłat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</si>
  <si>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</si>
  <si>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</si>
  <si>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</si>
  <si>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</si>
  <si>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</si>
  <si>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</si>
  <si>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</si>
  <si>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</si>
  <si>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</si>
  <si>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</si>
  <si>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0960</t>
  </si>
  <si>
    <t>Wpływy z otrzymanych spadków, zapisów i darowizn w postaci pieniężnej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</si>
  <si>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</si>
  <si>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</si>
  <si>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</si>
  <si>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</si>
  <si>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</si>
  <si>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</si>
  <si>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</si>
  <si>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</si>
  <si>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</si>
  <si>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</si>
  <si>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</si>
  <si>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</si>
  <si>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</si>
  <si>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</si>
  <si>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</si>
  <si>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</si>
  <si>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0430</t>
  </si>
  <si>
    <t>Wpływy z opłaty targowej</t>
  </si>
  <si>
    <t>0500</t>
  </si>
  <si>
    <t>Wpływy z podatku od czynności cywilnoprawnych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</si>
  <si>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</si>
  <si>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</si>
  <si>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</si>
  <si>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</si>
  <si>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</si>
  <si>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</si>
  <si>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</si>
  <si>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</si>
  <si>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</si>
  <si>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</si>
  <si>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</si>
  <si>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</si>
  <si>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</si>
  <si>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</si>
  <si>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</si>
  <si>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</si>
  <si>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</si>
  <si>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</si>
  <si>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</si>
  <si>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</si>
  <si>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</si>
  <si>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75624</t>
  </si>
  <si>
    <t>Dywidendy</t>
  </si>
  <si>
    <t>0740</t>
  </si>
  <si>
    <t>Wpływy z dywidend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</si>
  <si>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</si>
  <si>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</si>
  <si>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</si>
  <si>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</si>
  <si>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</si>
  <si>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</si>
  <si>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</si>
  <si>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</si>
  <si>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</si>
  <si>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</si>
  <si>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</si>
  <si>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gmin, związków powiatowo-gminnych)</t>
  </si>
  <si>
    <t>6330</t>
  </si>
  <si>
    <t>Dotacje celowe otrzymane z budżetu państwa na realizację inwestycji i zakupów inwestycyjnych własnych gmin (związków gmin, związków powiatowo-gminnych)</t>
  </si>
  <si>
    <t>801</t>
  </si>
  <si>
    <t>Oświata i wychowanie</t>
  </si>
  <si>
    <t>80101</t>
  </si>
  <si>
    <t>Szkoły podstawowe</t>
  </si>
  <si>
    <t>80104</t>
  </si>
  <si>
    <t xml:space="preserve">Przedszkola </t>
  </si>
  <si>
    <t>0660</t>
  </si>
  <si>
    <t>Wpływy z opłat za korzystanie z wychowania przedszkolnego</t>
  </si>
  <si>
    <t>80110</t>
  </si>
  <si>
    <t>Gimnazja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</si>
  <si>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</si>
  <si>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</si>
  <si>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851</t>
  </si>
  <si>
    <t>Ochrona zdrowia</t>
  </si>
  <si>
    <t>85121</t>
  </si>
  <si>
    <t>Lecznictwo ambulatoryjne</t>
  </si>
  <si>
    <t>852</t>
  </si>
  <si>
    <t>Pomoc społeczna</t>
  </si>
  <si>
    <t>85206</t>
  </si>
  <si>
    <t>Wspieranie rodziny</t>
  </si>
  <si>
    <t>85211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</si>
  <si>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</si>
  <si>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</si>
  <si>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</si>
  <si>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</si>
  <si>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</si>
  <si>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</si>
  <si>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</si>
  <si>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</si>
  <si>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</si>
  <si>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</si>
  <si>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</si>
  <si>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</si>
  <si>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</si>
  <si>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</si>
  <si>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</si>
  <si>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</si>
  <si>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</si>
  <si>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</si>
  <si>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</si>
  <si>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</si>
  <si>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</si>
  <si>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</si>
  <si>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</si>
  <si>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</si>
  <si>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</si>
  <si>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</si>
  <si>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</si>
  <si>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2460</t>
  </si>
  <si>
    <t>Środki otrzymane od pozostałych jednostek zaliczanych do sektora finansów publicznych na realizacje zadań bieżących jednostek zaliczanych do sektora finansów publicznych</t>
  </si>
  <si>
    <t>Razem:</t>
  </si>
  <si>
    <t>Wykonanie</t>
  </si>
  <si>
    <t>% wykonania</t>
  </si>
  <si>
    <t>2360</t>
  </si>
  <si>
    <t>75023</t>
  </si>
  <si>
    <t>PLAN I REALIZACJA DOCHODÓW OGÓŁEM W UKŁADZIE PEŁNEJ KLASYFIKACJI BUDŻETOWEJ ZA 2016 R</t>
  </si>
  <si>
    <t>Dochody jednostek samorządu terytorialnego związane z realizacją zadań z zakresu administracji rządowej oraz innych zadań zleconych ustawami</t>
  </si>
  <si>
    <t>Urzędy gmin (miast i miast na prawach powiatu)</t>
  </si>
  <si>
    <t>Tabela nr 1 do Zarządzenia nr 130/2017 Wójta Gminy Sabnie z dnia 14 marca 2017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</si>
</sst>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3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 applyProtection="1">
      <alignment horizontal="right" vertical="center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9" fontId="9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46" fillId="35" borderId="13" xfId="0" applyNumberFormat="1" applyFont="1" applyFill="1" applyBorder="1" applyAlignment="1">
      <alignment horizontal="right" vertical="center"/>
    </xf>
    <xf numFmtId="4" fontId="8" fillId="38" borderId="13" xfId="0" applyNumberFormat="1" applyFont="1" applyFill="1" applyBorder="1" applyAlignment="1" applyProtection="1">
      <alignment horizontal="right" vertical="center"/>
      <protection locked="0"/>
    </xf>
    <xf numFmtId="10" fontId="6" fillId="0" borderId="13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8" fillId="38" borderId="13" xfId="0" applyNumberFormat="1" applyFont="1" applyFill="1" applyBorder="1" applyAlignment="1" applyProtection="1">
      <alignment horizontal="right" vertical="center"/>
      <protection locked="0"/>
    </xf>
    <xf numFmtId="10" fontId="6" fillId="35" borderId="13" xfId="0" applyNumberFormat="1" applyFont="1" applyFill="1" applyBorder="1" applyAlignment="1" applyProtection="1">
      <alignment horizontal="right" vertical="center"/>
      <protection locked="0"/>
    </xf>
    <xf numFmtId="10" fontId="7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8" xfId="0" applyNumberFormat="1" applyFont="1" applyFill="1" applyBorder="1" applyAlignment="1" applyProtection="1">
      <alignment vertical="center" wrapText="1"/>
      <protection locked="0"/>
    </xf>
    <xf numFmtId="4" fontId="4" fillId="0" borderId="18" xfId="0" applyNumberFormat="1" applyFont="1" applyFill="1" applyBorder="1" applyAlignment="1" applyProtection="1">
      <alignment horizontal="right" vertical="center"/>
      <protection locked="0"/>
    </xf>
    <xf numFmtId="10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49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showGridLines="0" tabSelected="1" view="pageBreakPreview" zoomScale="60" workbookViewId="0" topLeftCell="A1">
      <selection activeCell="K3" sqref="K3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2.66015625" style="0" customWidth="1"/>
    <col min="4" max="4" width="63.66015625" style="0" customWidth="1"/>
    <col min="5" max="5" width="20" style="6" customWidth="1"/>
    <col min="6" max="6" width="17.83203125" style="11" customWidth="1"/>
    <col min="7" max="7" width="15.5" style="31" customWidth="1"/>
  </cols>
  <sheetData>
    <row r="1" spans="1:7" ht="27" customHeight="1">
      <c r="A1" s="42" t="s">
        <v>173</v>
      </c>
      <c r="B1" s="42"/>
      <c r="C1" s="42"/>
      <c r="D1" s="42"/>
      <c r="E1" s="42"/>
      <c r="F1" s="42"/>
      <c r="G1" s="42"/>
    </row>
    <row r="2" spans="1:7" ht="37.5" customHeight="1">
      <c r="A2" s="41"/>
      <c r="B2" s="41"/>
      <c r="C2" s="41"/>
      <c r="D2" s="41"/>
      <c r="E2" s="41"/>
      <c r="F2" s="41"/>
      <c r="G2" s="41"/>
    </row>
    <row r="3" spans="1:7" ht="34.5" customHeight="1">
      <c r="A3" s="43" t="s">
        <v>170</v>
      </c>
      <c r="B3" s="44"/>
      <c r="C3" s="44"/>
      <c r="D3" s="44"/>
      <c r="E3" s="44"/>
      <c r="F3" s="44"/>
      <c r="G3" s="45"/>
    </row>
    <row r="4" spans="1:7" ht="16.5" customHeight="1">
      <c r="A4" s="35" t="s">
        <v>0</v>
      </c>
      <c r="B4" s="35" t="s">
        <v>1</v>
      </c>
      <c r="C4" s="35" t="s">
        <v>2</v>
      </c>
      <c r="D4" s="35" t="s">
        <v>3</v>
      </c>
      <c r="E4" s="36" t="s">
        <v>4</v>
      </c>
      <c r="F4" s="37" t="s">
        <v>166</v>
      </c>
      <c r="G4" s="38" t="s">
        <v>167</v>
      </c>
    </row>
    <row r="5" spans="1:7" s="18" customFormat="1" ht="16.5" customHeight="1">
      <c r="A5" s="20" t="s">
        <v>5</v>
      </c>
      <c r="B5" s="20"/>
      <c r="C5" s="20"/>
      <c r="D5" s="21" t="s">
        <v>6</v>
      </c>
      <c r="E5" s="22">
        <v>529287.14</v>
      </c>
      <c r="F5" s="29">
        <f>F6+F8</f>
        <v>557370.78</v>
      </c>
      <c r="G5" s="32">
        <f>F5/E5</f>
        <v>1.053059365848186</v>
      </c>
    </row>
    <row r="6" spans="1:7" ht="16.5" customHeight="1">
      <c r="A6" s="1"/>
      <c r="B6" s="5" t="s">
        <v>7</v>
      </c>
      <c r="C6" s="2"/>
      <c r="D6" s="7" t="s">
        <v>8</v>
      </c>
      <c r="E6" s="9">
        <v>50000</v>
      </c>
      <c r="F6" s="16">
        <f>F7</f>
        <v>50000</v>
      </c>
      <c r="G6" s="33">
        <f aca="true" t="shared" si="0" ref="G6:G69">F6/E6</f>
        <v>1</v>
      </c>
    </row>
    <row r="7" spans="1:7" ht="37.5" customHeight="1">
      <c r="A7" s="3"/>
      <c r="B7" s="3"/>
      <c r="C7" s="4" t="s">
        <v>9</v>
      </c>
      <c r="D7" s="8" t="s">
        <v>10</v>
      </c>
      <c r="E7" s="10">
        <v>50000</v>
      </c>
      <c r="F7" s="12">
        <v>50000</v>
      </c>
      <c r="G7" s="30">
        <f t="shared" si="0"/>
        <v>1</v>
      </c>
    </row>
    <row r="8" spans="1:7" ht="16.5" customHeight="1">
      <c r="A8" s="1"/>
      <c r="B8" s="5" t="s">
        <v>11</v>
      </c>
      <c r="C8" s="2"/>
      <c r="D8" s="7" t="s">
        <v>12</v>
      </c>
      <c r="E8" s="9">
        <v>479287.14</v>
      </c>
      <c r="F8" s="16">
        <f>F9+F10+F11</f>
        <v>507370.78</v>
      </c>
      <c r="G8" s="33">
        <f t="shared" si="0"/>
        <v>1.0585946036440703</v>
      </c>
    </row>
    <row r="9" spans="1:7" ht="37.5" customHeight="1">
      <c r="A9" s="3"/>
      <c r="B9" s="3"/>
      <c r="C9" s="4" t="s">
        <v>13</v>
      </c>
      <c r="D9" s="8" t="s">
        <v>14</v>
      </c>
      <c r="E9" s="10">
        <v>3005</v>
      </c>
      <c r="F9" s="15">
        <v>1865.64</v>
      </c>
      <c r="G9" s="30">
        <f t="shared" si="0"/>
        <v>0.6208452579034942</v>
      </c>
    </row>
    <row r="10" spans="1:7" ht="24" customHeight="1">
      <c r="A10" s="3"/>
      <c r="B10" s="3"/>
      <c r="C10" s="4" t="s">
        <v>15</v>
      </c>
      <c r="D10" s="8" t="s">
        <v>16</v>
      </c>
      <c r="E10" s="10">
        <v>93000</v>
      </c>
      <c r="F10" s="15">
        <v>122223</v>
      </c>
      <c r="G10" s="30">
        <f t="shared" si="0"/>
        <v>1.3142258064516128</v>
      </c>
    </row>
    <row r="11" spans="1:19" ht="38.25" customHeight="1">
      <c r="A11" s="3"/>
      <c r="B11" s="3"/>
      <c r="C11" s="4" t="s">
        <v>17</v>
      </c>
      <c r="D11" s="8" t="s">
        <v>18</v>
      </c>
      <c r="E11" s="10">
        <v>383282.14</v>
      </c>
      <c r="F11" s="15">
        <v>383282.14</v>
      </c>
      <c r="G11" s="30">
        <f t="shared" si="0"/>
        <v>1</v>
      </c>
      <c r="M11" s="46"/>
      <c r="N11" s="47"/>
      <c r="O11" s="47"/>
      <c r="P11" s="47"/>
      <c r="Q11" s="47"/>
      <c r="R11" s="47"/>
      <c r="S11" s="48"/>
    </row>
    <row r="12" spans="1:7" s="18" customFormat="1" ht="16.5" customHeight="1">
      <c r="A12" s="23" t="s">
        <v>19</v>
      </c>
      <c r="B12" s="23"/>
      <c r="C12" s="23"/>
      <c r="D12" s="24" t="s">
        <v>20</v>
      </c>
      <c r="E12" s="22">
        <v>455500</v>
      </c>
      <c r="F12" s="29">
        <f>F13</f>
        <v>446396.14</v>
      </c>
      <c r="G12" s="32">
        <f t="shared" si="0"/>
        <v>0.9800134796926455</v>
      </c>
    </row>
    <row r="13" spans="1:7" ht="16.5" customHeight="1">
      <c r="A13" s="1"/>
      <c r="B13" s="5" t="s">
        <v>21</v>
      </c>
      <c r="C13" s="2"/>
      <c r="D13" s="7" t="s">
        <v>22</v>
      </c>
      <c r="E13" s="9">
        <v>455500</v>
      </c>
      <c r="F13" s="16">
        <f>F14+F15</f>
        <v>446396.14</v>
      </c>
      <c r="G13" s="33">
        <f t="shared" si="0"/>
        <v>0.9800134796926455</v>
      </c>
    </row>
    <row r="14" spans="1:7" ht="16.5" customHeight="1">
      <c r="A14" s="3"/>
      <c r="B14" s="3"/>
      <c r="C14" s="4" t="s">
        <v>23</v>
      </c>
      <c r="D14" s="8" t="s">
        <v>24</v>
      </c>
      <c r="E14" s="10">
        <v>455000</v>
      </c>
      <c r="F14" s="15">
        <v>446333.75</v>
      </c>
      <c r="G14" s="30">
        <f t="shared" si="0"/>
        <v>0.9809532967032967</v>
      </c>
    </row>
    <row r="15" spans="1:7" ht="16.5" customHeight="1">
      <c r="A15" s="3"/>
      <c r="B15" s="3"/>
      <c r="C15" s="4" t="s">
        <v>25</v>
      </c>
      <c r="D15" s="8" t="s">
        <v>26</v>
      </c>
      <c r="E15" s="10">
        <v>500</v>
      </c>
      <c r="F15" s="15">
        <v>62.39</v>
      </c>
      <c r="G15" s="30">
        <f t="shared" si="0"/>
        <v>0.12478</v>
      </c>
    </row>
    <row r="16" spans="1:7" s="18" customFormat="1" ht="16.5" customHeight="1">
      <c r="A16" s="23" t="s">
        <v>27</v>
      </c>
      <c r="B16" s="23"/>
      <c r="C16" s="23"/>
      <c r="D16" s="24" t="s">
        <v>28</v>
      </c>
      <c r="E16" s="22">
        <v>24000</v>
      </c>
      <c r="F16" s="29">
        <f>F17</f>
        <v>18782.31</v>
      </c>
      <c r="G16" s="32">
        <f t="shared" si="0"/>
        <v>0.7825962500000001</v>
      </c>
    </row>
    <row r="17" spans="1:7" ht="16.5" customHeight="1">
      <c r="A17" s="1"/>
      <c r="B17" s="5" t="s">
        <v>29</v>
      </c>
      <c r="C17" s="2"/>
      <c r="D17" s="7" t="s">
        <v>30</v>
      </c>
      <c r="E17" s="9">
        <v>24000</v>
      </c>
      <c r="F17" s="16">
        <f>F18</f>
        <v>18782.31</v>
      </c>
      <c r="G17" s="33">
        <f t="shared" si="0"/>
        <v>0.7825962500000001</v>
      </c>
    </row>
    <row r="18" spans="1:7" ht="30" customHeight="1">
      <c r="A18" s="3"/>
      <c r="B18" s="3"/>
      <c r="C18" s="4" t="s">
        <v>31</v>
      </c>
      <c r="D18" s="8" t="s">
        <v>32</v>
      </c>
      <c r="E18" s="10">
        <v>24000</v>
      </c>
      <c r="F18" s="15">
        <v>18782.31</v>
      </c>
      <c r="G18" s="30">
        <f t="shared" si="0"/>
        <v>0.7825962500000001</v>
      </c>
    </row>
    <row r="19" spans="1:7" s="18" customFormat="1" ht="16.5" customHeight="1">
      <c r="A19" s="23" t="s">
        <v>33</v>
      </c>
      <c r="B19" s="23"/>
      <c r="C19" s="23"/>
      <c r="D19" s="24" t="s">
        <v>34</v>
      </c>
      <c r="E19" s="22">
        <v>44500</v>
      </c>
      <c r="F19" s="29">
        <f>F20</f>
        <v>52347.13</v>
      </c>
      <c r="G19" s="32">
        <f t="shared" si="0"/>
        <v>1.17634</v>
      </c>
    </row>
    <row r="20" spans="1:7" ht="16.5" customHeight="1">
      <c r="A20" s="1"/>
      <c r="B20" s="5" t="s">
        <v>35</v>
      </c>
      <c r="C20" s="2"/>
      <c r="D20" s="7" t="s">
        <v>36</v>
      </c>
      <c r="E20" s="9">
        <v>44500</v>
      </c>
      <c r="F20" s="16">
        <f>F21+F22</f>
        <v>52347.13</v>
      </c>
      <c r="G20" s="33">
        <f t="shared" si="0"/>
        <v>1.17634</v>
      </c>
    </row>
    <row r="21" spans="1:7" ht="30" customHeight="1">
      <c r="A21" s="3"/>
      <c r="B21" s="3"/>
      <c r="C21" s="4" t="s">
        <v>13</v>
      </c>
      <c r="D21" s="8" t="s">
        <v>14</v>
      </c>
      <c r="E21" s="10">
        <v>44000</v>
      </c>
      <c r="F21" s="15">
        <v>52275.74</v>
      </c>
      <c r="G21" s="30">
        <f t="shared" si="0"/>
        <v>1.188085</v>
      </c>
    </row>
    <row r="22" spans="1:7" ht="16.5" customHeight="1">
      <c r="A22" s="3"/>
      <c r="B22" s="3"/>
      <c r="C22" s="4" t="s">
        <v>25</v>
      </c>
      <c r="D22" s="8" t="s">
        <v>26</v>
      </c>
      <c r="E22" s="10">
        <v>500</v>
      </c>
      <c r="F22" s="15">
        <v>71.39</v>
      </c>
      <c r="G22" s="30">
        <f t="shared" si="0"/>
        <v>0.14278</v>
      </c>
    </row>
    <row r="23" spans="1:7" s="18" customFormat="1" ht="16.5" customHeight="1">
      <c r="A23" s="23" t="s">
        <v>37</v>
      </c>
      <c r="B23" s="23"/>
      <c r="C23" s="23"/>
      <c r="D23" s="24" t="s">
        <v>38</v>
      </c>
      <c r="E23" s="22">
        <v>61620</v>
      </c>
      <c r="F23" s="29">
        <f>F24+F27+F29</f>
        <v>103027.4</v>
      </c>
      <c r="G23" s="32">
        <f t="shared" si="0"/>
        <v>1.6719798766634208</v>
      </c>
    </row>
    <row r="24" spans="1:7" ht="16.5" customHeight="1">
      <c r="A24" s="1"/>
      <c r="B24" s="5" t="s">
        <v>39</v>
      </c>
      <c r="C24" s="2"/>
      <c r="D24" s="7" t="s">
        <v>40</v>
      </c>
      <c r="E24" s="9">
        <v>38620</v>
      </c>
      <c r="F24" s="16">
        <f>F25+F26</f>
        <v>38620.65</v>
      </c>
      <c r="G24" s="33">
        <f t="shared" si="0"/>
        <v>1.0000168306576904</v>
      </c>
    </row>
    <row r="25" spans="1:7" ht="38.25" customHeight="1">
      <c r="A25" s="3"/>
      <c r="B25" s="3"/>
      <c r="C25" s="4" t="s">
        <v>17</v>
      </c>
      <c r="D25" s="8" t="s">
        <v>18</v>
      </c>
      <c r="E25" s="10">
        <v>38620</v>
      </c>
      <c r="F25" s="15">
        <v>38616</v>
      </c>
      <c r="G25" s="30">
        <f t="shared" si="0"/>
        <v>0.9998964267219057</v>
      </c>
    </row>
    <row r="26" spans="1:7" ht="38.25" customHeight="1">
      <c r="A26" s="3"/>
      <c r="B26" s="3"/>
      <c r="C26" s="13" t="s">
        <v>168</v>
      </c>
      <c r="D26" s="39" t="s">
        <v>171</v>
      </c>
      <c r="E26" s="10">
        <v>0</v>
      </c>
      <c r="F26" s="15">
        <v>4.65</v>
      </c>
      <c r="G26" s="30" t="e">
        <f t="shared" si="0"/>
        <v>#DIV/0!</v>
      </c>
    </row>
    <row r="27" spans="1:7" ht="38.25" customHeight="1">
      <c r="A27" s="14"/>
      <c r="B27" s="25" t="s">
        <v>169</v>
      </c>
      <c r="C27" s="26"/>
      <c r="D27" s="40" t="s">
        <v>172</v>
      </c>
      <c r="E27" s="27">
        <v>0</v>
      </c>
      <c r="F27" s="28">
        <f>F28</f>
        <v>45840.75</v>
      </c>
      <c r="G27" s="33" t="e">
        <f t="shared" si="0"/>
        <v>#DIV/0!</v>
      </c>
    </row>
    <row r="28" spans="1:7" ht="38.25" customHeight="1">
      <c r="A28" s="3"/>
      <c r="B28" s="3"/>
      <c r="C28" s="13" t="s">
        <v>44</v>
      </c>
      <c r="D28" s="39" t="s">
        <v>45</v>
      </c>
      <c r="E28" s="10">
        <v>0</v>
      </c>
      <c r="F28" s="15">
        <v>45840.75</v>
      </c>
      <c r="G28" s="30" t="e">
        <f t="shared" si="0"/>
        <v>#DIV/0!</v>
      </c>
    </row>
    <row r="29" spans="1:7" ht="16.5" customHeight="1">
      <c r="A29" s="1"/>
      <c r="B29" s="5" t="s">
        <v>41</v>
      </c>
      <c r="C29" s="2"/>
      <c r="D29" s="7" t="s">
        <v>12</v>
      </c>
      <c r="E29" s="9">
        <v>23000</v>
      </c>
      <c r="F29" s="16">
        <f>F30+F31</f>
        <v>18566</v>
      </c>
      <c r="G29" s="33">
        <f t="shared" si="0"/>
        <v>0.8072173913043478</v>
      </c>
    </row>
    <row r="30" spans="1:7" ht="16.5" customHeight="1">
      <c r="A30" s="3"/>
      <c r="B30" s="3"/>
      <c r="C30" s="4" t="s">
        <v>42</v>
      </c>
      <c r="D30" s="8" t="s">
        <v>43</v>
      </c>
      <c r="E30" s="10">
        <v>3000</v>
      </c>
      <c r="F30" s="15">
        <v>4266</v>
      </c>
      <c r="G30" s="30">
        <f t="shared" si="0"/>
        <v>1.422</v>
      </c>
    </row>
    <row r="31" spans="1:7" ht="16.5" customHeight="1">
      <c r="A31" s="3"/>
      <c r="B31" s="3"/>
      <c r="C31" s="4" t="s">
        <v>44</v>
      </c>
      <c r="D31" s="8" t="s">
        <v>45</v>
      </c>
      <c r="E31" s="10">
        <v>20000</v>
      </c>
      <c r="F31" s="15">
        <v>14300</v>
      </c>
      <c r="G31" s="30">
        <f t="shared" si="0"/>
        <v>0.715</v>
      </c>
    </row>
    <row r="32" spans="1:7" s="18" customFormat="1" ht="24" customHeight="1">
      <c r="A32" s="23" t="s">
        <v>46</v>
      </c>
      <c r="B32" s="23"/>
      <c r="C32" s="23"/>
      <c r="D32" s="24" t="s">
        <v>47</v>
      </c>
      <c r="E32" s="22">
        <v>4624</v>
      </c>
      <c r="F32" s="29">
        <f>F33</f>
        <v>4621.01</v>
      </c>
      <c r="G32" s="32">
        <f t="shared" si="0"/>
        <v>0.9993533737024222</v>
      </c>
    </row>
    <row r="33" spans="1:7" ht="16.5" customHeight="1">
      <c r="A33" s="1"/>
      <c r="B33" s="5" t="s">
        <v>48</v>
      </c>
      <c r="C33" s="2"/>
      <c r="D33" s="7" t="s">
        <v>49</v>
      </c>
      <c r="E33" s="9">
        <v>4624</v>
      </c>
      <c r="F33" s="16">
        <f>F34</f>
        <v>4621.01</v>
      </c>
      <c r="G33" s="33">
        <f t="shared" si="0"/>
        <v>0.9993533737024222</v>
      </c>
    </row>
    <row r="34" spans="1:7" ht="35.25" customHeight="1">
      <c r="A34" s="3"/>
      <c r="B34" s="3"/>
      <c r="C34" s="4" t="s">
        <v>17</v>
      </c>
      <c r="D34" s="8" t="s">
        <v>18</v>
      </c>
      <c r="E34" s="10">
        <v>4624</v>
      </c>
      <c r="F34" s="15">
        <v>4621.01</v>
      </c>
      <c r="G34" s="30">
        <f t="shared" si="0"/>
        <v>0.9993533737024222</v>
      </c>
    </row>
    <row r="35" spans="1:7" s="18" customFormat="1" ht="16.5" customHeight="1">
      <c r="A35" s="23" t="s">
        <v>50</v>
      </c>
      <c r="B35" s="23"/>
      <c r="C35" s="23"/>
      <c r="D35" s="24" t="s">
        <v>51</v>
      </c>
      <c r="E35" s="22">
        <v>440000</v>
      </c>
      <c r="F35" s="29">
        <f>F36</f>
        <v>440000</v>
      </c>
      <c r="G35" s="32">
        <f t="shared" si="0"/>
        <v>1</v>
      </c>
    </row>
    <row r="36" spans="1:7" ht="16.5" customHeight="1">
      <c r="A36" s="1"/>
      <c r="B36" s="5" t="s">
        <v>52</v>
      </c>
      <c r="C36" s="2"/>
      <c r="D36" s="7" t="s">
        <v>53</v>
      </c>
      <c r="E36" s="9">
        <v>440000</v>
      </c>
      <c r="F36" s="16">
        <f>F37+F38</f>
        <v>440000</v>
      </c>
      <c r="G36" s="33">
        <f t="shared" si="0"/>
        <v>1</v>
      </c>
    </row>
    <row r="37" spans="1:7" ht="16.5" customHeight="1">
      <c r="A37" s="3"/>
      <c r="B37" s="3"/>
      <c r="C37" s="4" t="s">
        <v>54</v>
      </c>
      <c r="D37" s="8" t="s">
        <v>55</v>
      </c>
      <c r="E37" s="10">
        <v>175000</v>
      </c>
      <c r="F37" s="15">
        <v>175000</v>
      </c>
      <c r="G37" s="30">
        <f t="shared" si="0"/>
        <v>1</v>
      </c>
    </row>
    <row r="38" spans="1:7" ht="30" customHeight="1">
      <c r="A38" s="3"/>
      <c r="B38" s="3"/>
      <c r="C38" s="4" t="s">
        <v>9</v>
      </c>
      <c r="D38" s="8" t="s">
        <v>10</v>
      </c>
      <c r="E38" s="10">
        <v>265000</v>
      </c>
      <c r="F38" s="15">
        <v>265000</v>
      </c>
      <c r="G38" s="30">
        <f t="shared" si="0"/>
        <v>1</v>
      </c>
    </row>
    <row r="39" spans="1:7" s="18" customFormat="1" ht="35.25" customHeight="1">
      <c r="A39" s="23" t="s">
        <v>56</v>
      </c>
      <c r="B39" s="23"/>
      <c r="C39" s="23"/>
      <c r="D39" s="24" t="s">
        <v>57</v>
      </c>
      <c r="E39" s="22">
        <v>3705807</v>
      </c>
      <c r="F39" s="29">
        <f>F40+F42+F50+F58+F64+F67</f>
        <v>3636355.48</v>
      </c>
      <c r="G39" s="32">
        <f t="shared" si="0"/>
        <v>0.981258732578356</v>
      </c>
    </row>
    <row r="40" spans="1:7" ht="16.5" customHeight="1">
      <c r="A40" s="1"/>
      <c r="B40" s="5" t="s">
        <v>58</v>
      </c>
      <c r="C40" s="2"/>
      <c r="D40" s="7" t="s">
        <v>59</v>
      </c>
      <c r="E40" s="9">
        <v>5000</v>
      </c>
      <c r="F40" s="16">
        <f>F41</f>
        <v>0</v>
      </c>
      <c r="G40" s="33">
        <f t="shared" si="0"/>
        <v>0</v>
      </c>
    </row>
    <row r="41" spans="1:7" ht="27" customHeight="1">
      <c r="A41" s="3"/>
      <c r="B41" s="3"/>
      <c r="C41" s="4" t="s">
        <v>60</v>
      </c>
      <c r="D41" s="8" t="s">
        <v>61</v>
      </c>
      <c r="E41" s="10">
        <v>5000</v>
      </c>
      <c r="F41" s="12">
        <v>0</v>
      </c>
      <c r="G41" s="30">
        <f t="shared" si="0"/>
        <v>0</v>
      </c>
    </row>
    <row r="42" spans="1:7" ht="36.75" customHeight="1">
      <c r="A42" s="1"/>
      <c r="B42" s="5" t="s">
        <v>62</v>
      </c>
      <c r="C42" s="2"/>
      <c r="D42" s="7" t="s">
        <v>63</v>
      </c>
      <c r="E42" s="9">
        <v>442689</v>
      </c>
      <c r="F42" s="16">
        <f>F43+F44+F45+F46+F47+F48+F49</f>
        <v>402664.30000000005</v>
      </c>
      <c r="G42" s="33">
        <f t="shared" si="0"/>
        <v>0.9095873175073247</v>
      </c>
    </row>
    <row r="43" spans="1:7" ht="16.5" customHeight="1">
      <c r="A43" s="3"/>
      <c r="B43" s="3"/>
      <c r="C43" s="4" t="s">
        <v>64</v>
      </c>
      <c r="D43" s="8" t="s">
        <v>65</v>
      </c>
      <c r="E43" s="10">
        <v>371867</v>
      </c>
      <c r="F43" s="15">
        <v>358705</v>
      </c>
      <c r="G43" s="30">
        <f t="shared" si="0"/>
        <v>0.9646056251294145</v>
      </c>
    </row>
    <row r="44" spans="1:7" ht="16.5" customHeight="1">
      <c r="A44" s="3"/>
      <c r="B44" s="3"/>
      <c r="C44" s="4" t="s">
        <v>66</v>
      </c>
      <c r="D44" s="8" t="s">
        <v>67</v>
      </c>
      <c r="E44" s="10">
        <v>1086</v>
      </c>
      <c r="F44" s="15">
        <v>779.5</v>
      </c>
      <c r="G44" s="30">
        <f t="shared" si="0"/>
        <v>0.7177716390423573</v>
      </c>
    </row>
    <row r="45" spans="1:7" ht="16.5" customHeight="1">
      <c r="A45" s="3"/>
      <c r="B45" s="3"/>
      <c r="C45" s="4" t="s">
        <v>68</v>
      </c>
      <c r="D45" s="8" t="s">
        <v>69</v>
      </c>
      <c r="E45" s="10">
        <v>20727</v>
      </c>
      <c r="F45" s="15">
        <v>20327.5</v>
      </c>
      <c r="G45" s="30">
        <f t="shared" si="0"/>
        <v>0.9807256235827665</v>
      </c>
    </row>
    <row r="46" spans="1:7" ht="16.5" customHeight="1">
      <c r="A46" s="3"/>
      <c r="B46" s="3"/>
      <c r="C46" s="4" t="s">
        <v>70</v>
      </c>
      <c r="D46" s="8" t="s">
        <v>71</v>
      </c>
      <c r="E46" s="10">
        <v>24459</v>
      </c>
      <c r="F46" s="15">
        <v>22385.9</v>
      </c>
      <c r="G46" s="30">
        <f t="shared" si="0"/>
        <v>0.9152418332720063</v>
      </c>
    </row>
    <row r="47" spans="1:7" ht="16.5" customHeight="1">
      <c r="A47" s="3"/>
      <c r="B47" s="3"/>
      <c r="C47" s="4" t="s">
        <v>72</v>
      </c>
      <c r="D47" s="8" t="s">
        <v>73</v>
      </c>
      <c r="E47" s="10">
        <v>250</v>
      </c>
      <c r="F47" s="15">
        <v>0</v>
      </c>
      <c r="G47" s="30">
        <f t="shared" si="0"/>
        <v>0</v>
      </c>
    </row>
    <row r="48" spans="1:7" ht="16.5" customHeight="1">
      <c r="A48" s="3"/>
      <c r="B48" s="3"/>
      <c r="C48" s="4" t="s">
        <v>74</v>
      </c>
      <c r="D48" s="8" t="s">
        <v>75</v>
      </c>
      <c r="E48" s="10">
        <v>24000</v>
      </c>
      <c r="F48" s="15">
        <v>313</v>
      </c>
      <c r="G48" s="30">
        <f t="shared" si="0"/>
        <v>0.013041666666666667</v>
      </c>
    </row>
    <row r="49" spans="1:7" ht="16.5" customHeight="1">
      <c r="A49" s="3"/>
      <c r="B49" s="3"/>
      <c r="C49" s="4" t="s">
        <v>76</v>
      </c>
      <c r="D49" s="8" t="s">
        <v>77</v>
      </c>
      <c r="E49" s="10">
        <v>300</v>
      </c>
      <c r="F49" s="15">
        <v>153.4</v>
      </c>
      <c r="G49" s="30">
        <f t="shared" si="0"/>
        <v>0.5113333333333333</v>
      </c>
    </row>
    <row r="50" spans="1:7" ht="33" customHeight="1">
      <c r="A50" s="1"/>
      <c r="B50" s="5" t="s">
        <v>78</v>
      </c>
      <c r="C50" s="2"/>
      <c r="D50" s="7" t="s">
        <v>79</v>
      </c>
      <c r="E50" s="9">
        <v>1548153</v>
      </c>
      <c r="F50" s="16">
        <f>F51+F52+F53+F54+F55+F56+F57</f>
        <v>1501958.32</v>
      </c>
      <c r="G50" s="33">
        <f t="shared" si="0"/>
        <v>0.9701614246137171</v>
      </c>
    </row>
    <row r="51" spans="1:7" ht="16.5" customHeight="1">
      <c r="A51" s="3"/>
      <c r="B51" s="3"/>
      <c r="C51" s="4" t="s">
        <v>64</v>
      </c>
      <c r="D51" s="8" t="s">
        <v>65</v>
      </c>
      <c r="E51" s="10">
        <v>319285</v>
      </c>
      <c r="F51" s="15">
        <v>332547.07</v>
      </c>
      <c r="G51" s="30">
        <f t="shared" si="0"/>
        <v>1.041536777487198</v>
      </c>
    </row>
    <row r="52" spans="1:7" ht="16.5" customHeight="1">
      <c r="A52" s="3"/>
      <c r="B52" s="3"/>
      <c r="C52" s="4" t="s">
        <v>66</v>
      </c>
      <c r="D52" s="8" t="s">
        <v>67</v>
      </c>
      <c r="E52" s="10">
        <v>878029</v>
      </c>
      <c r="F52" s="15">
        <v>808661.04</v>
      </c>
      <c r="G52" s="30">
        <f t="shared" si="0"/>
        <v>0.9209958213225304</v>
      </c>
    </row>
    <row r="53" spans="1:7" ht="16.5" customHeight="1">
      <c r="A53" s="3"/>
      <c r="B53" s="3"/>
      <c r="C53" s="4" t="s">
        <v>68</v>
      </c>
      <c r="D53" s="8" t="s">
        <v>69</v>
      </c>
      <c r="E53" s="10">
        <v>69749</v>
      </c>
      <c r="F53" s="15">
        <v>67541.2</v>
      </c>
      <c r="G53" s="30">
        <f t="shared" si="0"/>
        <v>0.968346499591392</v>
      </c>
    </row>
    <row r="54" spans="1:7" ht="16.5" customHeight="1">
      <c r="A54" s="3"/>
      <c r="B54" s="3"/>
      <c r="C54" s="4" t="s">
        <v>70</v>
      </c>
      <c r="D54" s="8" t="s">
        <v>71</v>
      </c>
      <c r="E54" s="10">
        <v>215090</v>
      </c>
      <c r="F54" s="15">
        <v>208421.9</v>
      </c>
      <c r="G54" s="30">
        <f t="shared" si="0"/>
        <v>0.9689985587428518</v>
      </c>
    </row>
    <row r="55" spans="1:7" ht="16.5" customHeight="1">
      <c r="A55" s="3"/>
      <c r="B55" s="3"/>
      <c r="C55" s="4" t="s">
        <v>80</v>
      </c>
      <c r="D55" s="8" t="s">
        <v>81</v>
      </c>
      <c r="E55" s="10">
        <v>18000</v>
      </c>
      <c r="F55" s="15">
        <v>8197.3</v>
      </c>
      <c r="G55" s="30">
        <f t="shared" si="0"/>
        <v>0.4554055555555555</v>
      </c>
    </row>
    <row r="56" spans="1:7" ht="16.5" customHeight="1">
      <c r="A56" s="3"/>
      <c r="B56" s="3"/>
      <c r="C56" s="4" t="s">
        <v>74</v>
      </c>
      <c r="D56" s="8" t="s">
        <v>75</v>
      </c>
      <c r="E56" s="10">
        <v>25000</v>
      </c>
      <c r="F56" s="15">
        <v>73837.97</v>
      </c>
      <c r="G56" s="30">
        <f t="shared" si="0"/>
        <v>2.9535188</v>
      </c>
    </row>
    <row r="57" spans="1:7" ht="16.5" customHeight="1">
      <c r="A57" s="3"/>
      <c r="B57" s="3"/>
      <c r="C57" s="4" t="s">
        <v>76</v>
      </c>
      <c r="D57" s="8" t="s">
        <v>77</v>
      </c>
      <c r="E57" s="10">
        <v>23000</v>
      </c>
      <c r="F57" s="15">
        <v>2751.84</v>
      </c>
      <c r="G57" s="30">
        <f t="shared" si="0"/>
        <v>0.11964521739130435</v>
      </c>
    </row>
    <row r="58" spans="1:7" ht="23.25" customHeight="1">
      <c r="A58" s="1"/>
      <c r="B58" s="5" t="s">
        <v>82</v>
      </c>
      <c r="C58" s="2"/>
      <c r="D58" s="7" t="s">
        <v>83</v>
      </c>
      <c r="E58" s="9">
        <v>65750</v>
      </c>
      <c r="F58" s="16">
        <f>F59+F60+F61+F62+F63</f>
        <v>71312.31</v>
      </c>
      <c r="G58" s="33">
        <f t="shared" si="0"/>
        <v>1.0845978707224335</v>
      </c>
    </row>
    <row r="59" spans="1:7" ht="16.5" customHeight="1">
      <c r="A59" s="3"/>
      <c r="B59" s="3"/>
      <c r="C59" s="4" t="s">
        <v>84</v>
      </c>
      <c r="D59" s="8" t="s">
        <v>85</v>
      </c>
      <c r="E59" s="10">
        <v>5500</v>
      </c>
      <c r="F59" s="15">
        <v>8231</v>
      </c>
      <c r="G59" s="30">
        <f t="shared" si="0"/>
        <v>1.4965454545454546</v>
      </c>
    </row>
    <row r="60" spans="1:7" ht="16.5" customHeight="1">
      <c r="A60" s="3"/>
      <c r="B60" s="3"/>
      <c r="C60" s="4" t="s">
        <v>86</v>
      </c>
      <c r="D60" s="8" t="s">
        <v>87</v>
      </c>
      <c r="E60" s="10">
        <v>20000</v>
      </c>
      <c r="F60" s="15">
        <v>22206.25</v>
      </c>
      <c r="G60" s="30">
        <f t="shared" si="0"/>
        <v>1.1103125</v>
      </c>
    </row>
    <row r="61" spans="1:7" ht="16.5" customHeight="1">
      <c r="A61" s="3"/>
      <c r="B61" s="3"/>
      <c r="C61" s="4" t="s">
        <v>88</v>
      </c>
      <c r="D61" s="8" t="s">
        <v>89</v>
      </c>
      <c r="E61" s="10">
        <v>40000</v>
      </c>
      <c r="F61" s="15">
        <v>38471.05</v>
      </c>
      <c r="G61" s="30">
        <f t="shared" si="0"/>
        <v>0.9617762500000001</v>
      </c>
    </row>
    <row r="62" spans="1:7" ht="22.5" customHeight="1">
      <c r="A62" s="3"/>
      <c r="B62" s="3"/>
      <c r="C62" s="4" t="s">
        <v>90</v>
      </c>
      <c r="D62" s="8" t="s">
        <v>91</v>
      </c>
      <c r="E62" s="10">
        <v>150</v>
      </c>
      <c r="F62" s="15">
        <v>2404.01</v>
      </c>
      <c r="G62" s="30">
        <f t="shared" si="0"/>
        <v>16.026733333333336</v>
      </c>
    </row>
    <row r="63" spans="1:7" ht="16.5" customHeight="1">
      <c r="A63" s="3"/>
      <c r="B63" s="3"/>
      <c r="C63" s="4" t="s">
        <v>42</v>
      </c>
      <c r="D63" s="8" t="s">
        <v>43</v>
      </c>
      <c r="E63" s="10">
        <v>100</v>
      </c>
      <c r="F63" s="15">
        <v>0</v>
      </c>
      <c r="G63" s="30">
        <f t="shared" si="0"/>
        <v>0</v>
      </c>
    </row>
    <row r="64" spans="1:7" ht="16.5" customHeight="1">
      <c r="A64" s="1"/>
      <c r="B64" s="5" t="s">
        <v>92</v>
      </c>
      <c r="C64" s="2"/>
      <c r="D64" s="7" t="s">
        <v>93</v>
      </c>
      <c r="E64" s="9">
        <v>1609215</v>
      </c>
      <c r="F64" s="16">
        <f>F65+F66</f>
        <v>1624334.63</v>
      </c>
      <c r="G64" s="33">
        <f t="shared" si="0"/>
        <v>1.009395655645765</v>
      </c>
    </row>
    <row r="65" spans="1:7" ht="16.5" customHeight="1">
      <c r="A65" s="3"/>
      <c r="B65" s="3"/>
      <c r="C65" s="4" t="s">
        <v>94</v>
      </c>
      <c r="D65" s="8" t="s">
        <v>59</v>
      </c>
      <c r="E65" s="10">
        <v>1584215</v>
      </c>
      <c r="F65" s="15">
        <v>1611117</v>
      </c>
      <c r="G65" s="30">
        <f t="shared" si="0"/>
        <v>1.016981280949871</v>
      </c>
    </row>
    <row r="66" spans="1:7" ht="16.5" customHeight="1">
      <c r="A66" s="3"/>
      <c r="B66" s="3"/>
      <c r="C66" s="4" t="s">
        <v>95</v>
      </c>
      <c r="D66" s="8" t="s">
        <v>96</v>
      </c>
      <c r="E66" s="10">
        <v>25000</v>
      </c>
      <c r="F66" s="15">
        <v>13217.63</v>
      </c>
      <c r="G66" s="30">
        <f t="shared" si="0"/>
        <v>0.5287052</v>
      </c>
    </row>
    <row r="67" spans="1:7" ht="16.5" customHeight="1">
      <c r="A67" s="1"/>
      <c r="B67" s="5" t="s">
        <v>97</v>
      </c>
      <c r="C67" s="2"/>
      <c r="D67" s="7" t="s">
        <v>98</v>
      </c>
      <c r="E67" s="9">
        <v>35000</v>
      </c>
      <c r="F67" s="16">
        <f>F68</f>
        <v>36085.92</v>
      </c>
      <c r="G67" s="33">
        <f t="shared" si="0"/>
        <v>1.0310262857142856</v>
      </c>
    </row>
    <row r="68" spans="1:7" ht="16.5" customHeight="1">
      <c r="A68" s="3"/>
      <c r="B68" s="3"/>
      <c r="C68" s="4" t="s">
        <v>99</v>
      </c>
      <c r="D68" s="8" t="s">
        <v>100</v>
      </c>
      <c r="E68" s="10">
        <v>35000</v>
      </c>
      <c r="F68" s="15">
        <v>36085.92</v>
      </c>
      <c r="G68" s="30">
        <f t="shared" si="0"/>
        <v>1.0310262857142856</v>
      </c>
    </row>
    <row r="69" spans="1:7" s="18" customFormat="1" ht="16.5" customHeight="1">
      <c r="A69" s="23" t="s">
        <v>101</v>
      </c>
      <c r="B69" s="23"/>
      <c r="C69" s="23"/>
      <c r="D69" s="24" t="s">
        <v>102</v>
      </c>
      <c r="E69" s="22">
        <v>4204951.09</v>
      </c>
      <c r="F69" s="29">
        <f>F70+F72+F74</f>
        <v>4204951.09</v>
      </c>
      <c r="G69" s="32">
        <f t="shared" si="0"/>
        <v>1</v>
      </c>
    </row>
    <row r="70" spans="1:7" ht="19.5" customHeight="1">
      <c r="A70" s="1"/>
      <c r="B70" s="5" t="s">
        <v>103</v>
      </c>
      <c r="C70" s="2"/>
      <c r="D70" s="7" t="s">
        <v>104</v>
      </c>
      <c r="E70" s="9">
        <v>2543409</v>
      </c>
      <c r="F70" s="16">
        <f>F71</f>
        <v>2543409</v>
      </c>
      <c r="G70" s="33">
        <f aca="true" t="shared" si="1" ref="G70:G132">F70/E70</f>
        <v>1</v>
      </c>
    </row>
    <row r="71" spans="1:7" ht="16.5" customHeight="1">
      <c r="A71" s="3"/>
      <c r="B71" s="3"/>
      <c r="C71" s="4" t="s">
        <v>105</v>
      </c>
      <c r="D71" s="8" t="s">
        <v>106</v>
      </c>
      <c r="E71" s="10">
        <v>2543409</v>
      </c>
      <c r="F71" s="15">
        <v>2543409</v>
      </c>
      <c r="G71" s="30">
        <f t="shared" si="1"/>
        <v>1</v>
      </c>
    </row>
    <row r="72" spans="1:7" ht="16.5" customHeight="1">
      <c r="A72" s="1"/>
      <c r="B72" s="5" t="s">
        <v>107</v>
      </c>
      <c r="C72" s="2"/>
      <c r="D72" s="7" t="s">
        <v>108</v>
      </c>
      <c r="E72" s="9">
        <v>1582465</v>
      </c>
      <c r="F72" s="16">
        <f>F73</f>
        <v>1582465</v>
      </c>
      <c r="G72" s="33">
        <f t="shared" si="1"/>
        <v>1</v>
      </c>
    </row>
    <row r="73" spans="1:7" ht="16.5" customHeight="1">
      <c r="A73" s="3"/>
      <c r="B73" s="3"/>
      <c r="C73" s="4" t="s">
        <v>105</v>
      </c>
      <c r="D73" s="8" t="s">
        <v>106</v>
      </c>
      <c r="E73" s="10">
        <v>1582465</v>
      </c>
      <c r="F73" s="15">
        <v>1582465</v>
      </c>
      <c r="G73" s="30">
        <f t="shared" si="1"/>
        <v>1</v>
      </c>
    </row>
    <row r="74" spans="1:7" ht="16.5" customHeight="1">
      <c r="A74" s="1"/>
      <c r="B74" s="5" t="s">
        <v>109</v>
      </c>
      <c r="C74" s="2"/>
      <c r="D74" s="7" t="s">
        <v>110</v>
      </c>
      <c r="E74" s="9">
        <v>79077.09</v>
      </c>
      <c r="F74" s="16">
        <f>F75+F76</f>
        <v>79077.09</v>
      </c>
      <c r="G74" s="33">
        <f t="shared" si="1"/>
        <v>1</v>
      </c>
    </row>
    <row r="75" spans="1:7" ht="26.25" customHeight="1">
      <c r="A75" s="3"/>
      <c r="B75" s="3"/>
      <c r="C75" s="4" t="s">
        <v>111</v>
      </c>
      <c r="D75" s="8" t="s">
        <v>112</v>
      </c>
      <c r="E75" s="10">
        <v>71887.73</v>
      </c>
      <c r="F75" s="15">
        <v>71887.73</v>
      </c>
      <c r="G75" s="30">
        <f t="shared" si="1"/>
        <v>1</v>
      </c>
    </row>
    <row r="76" spans="1:7" ht="36" customHeight="1">
      <c r="A76" s="3"/>
      <c r="B76" s="3"/>
      <c r="C76" s="4" t="s">
        <v>113</v>
      </c>
      <c r="D76" s="8" t="s">
        <v>114</v>
      </c>
      <c r="E76" s="10">
        <v>7189.36</v>
      </c>
      <c r="F76" s="15">
        <v>7189.36</v>
      </c>
      <c r="G76" s="30">
        <f t="shared" si="1"/>
        <v>1</v>
      </c>
    </row>
    <row r="77" spans="1:7" s="18" customFormat="1" ht="16.5" customHeight="1">
      <c r="A77" s="23" t="s">
        <v>115</v>
      </c>
      <c r="B77" s="23"/>
      <c r="C77" s="23"/>
      <c r="D77" s="24" t="s">
        <v>116</v>
      </c>
      <c r="E77" s="22">
        <v>217630</v>
      </c>
      <c r="F77" s="29">
        <f>F78+F81+F85+F88</f>
        <v>223063.78</v>
      </c>
      <c r="G77" s="32">
        <f t="shared" si="1"/>
        <v>1.0249679731654644</v>
      </c>
    </row>
    <row r="78" spans="1:7" ht="16.5" customHeight="1">
      <c r="A78" s="1"/>
      <c r="B78" s="5" t="s">
        <v>117</v>
      </c>
      <c r="C78" s="2"/>
      <c r="D78" s="7" t="s">
        <v>118</v>
      </c>
      <c r="E78" s="9">
        <v>16280</v>
      </c>
      <c r="F78" s="16">
        <f>F79+F80</f>
        <v>16065.21</v>
      </c>
      <c r="G78" s="33">
        <f t="shared" si="1"/>
        <v>0.986806511056511</v>
      </c>
    </row>
    <row r="79" spans="1:7" ht="39.75" customHeight="1">
      <c r="A79" s="3"/>
      <c r="B79" s="3"/>
      <c r="C79" s="4" t="s">
        <v>13</v>
      </c>
      <c r="D79" s="8" t="s">
        <v>14</v>
      </c>
      <c r="E79" s="10">
        <v>3000</v>
      </c>
      <c r="F79" s="15">
        <v>2869.5</v>
      </c>
      <c r="G79" s="30">
        <f t="shared" si="1"/>
        <v>0.9565</v>
      </c>
    </row>
    <row r="80" spans="1:7" ht="35.25" customHeight="1">
      <c r="A80" s="3"/>
      <c r="B80" s="3"/>
      <c r="C80" s="4" t="s">
        <v>17</v>
      </c>
      <c r="D80" s="8" t="s">
        <v>18</v>
      </c>
      <c r="E80" s="10">
        <v>13280</v>
      </c>
      <c r="F80" s="15">
        <v>13195.71</v>
      </c>
      <c r="G80" s="30">
        <f t="shared" si="1"/>
        <v>0.993652861445783</v>
      </c>
    </row>
    <row r="81" spans="1:7" ht="16.5" customHeight="1">
      <c r="A81" s="1"/>
      <c r="B81" s="5" t="s">
        <v>119</v>
      </c>
      <c r="C81" s="2"/>
      <c r="D81" s="7" t="s">
        <v>120</v>
      </c>
      <c r="E81" s="9">
        <v>190930</v>
      </c>
      <c r="F81" s="16">
        <f>F82+F83+F84</f>
        <v>198080.63</v>
      </c>
      <c r="G81" s="33">
        <f t="shared" si="1"/>
        <v>1.0374515791127639</v>
      </c>
    </row>
    <row r="82" spans="1:7" ht="16.5" customHeight="1">
      <c r="A82" s="3"/>
      <c r="B82" s="3"/>
      <c r="C82" s="4" t="s">
        <v>121</v>
      </c>
      <c r="D82" s="8" t="s">
        <v>122</v>
      </c>
      <c r="E82" s="10">
        <v>25000</v>
      </c>
      <c r="F82" s="15">
        <v>27956</v>
      </c>
      <c r="G82" s="30">
        <f t="shared" si="1"/>
        <v>1.11824</v>
      </c>
    </row>
    <row r="83" spans="1:7" ht="16.5" customHeight="1">
      <c r="A83" s="3"/>
      <c r="B83" s="3"/>
      <c r="C83" s="4" t="s">
        <v>23</v>
      </c>
      <c r="D83" s="8" t="s">
        <v>24</v>
      </c>
      <c r="E83" s="10">
        <v>44000</v>
      </c>
      <c r="F83" s="15">
        <v>48194.63</v>
      </c>
      <c r="G83" s="30">
        <f t="shared" si="1"/>
        <v>1.0953325</v>
      </c>
    </row>
    <row r="84" spans="1:7" ht="25.5" customHeight="1">
      <c r="A84" s="3"/>
      <c r="B84" s="3"/>
      <c r="C84" s="4" t="s">
        <v>111</v>
      </c>
      <c r="D84" s="8" t="s">
        <v>112</v>
      </c>
      <c r="E84" s="10">
        <v>121930</v>
      </c>
      <c r="F84" s="15">
        <v>121930</v>
      </c>
      <c r="G84" s="30">
        <f t="shared" si="1"/>
        <v>1</v>
      </c>
    </row>
    <row r="85" spans="1:7" ht="16.5" customHeight="1">
      <c r="A85" s="1"/>
      <c r="B85" s="5" t="s">
        <v>123</v>
      </c>
      <c r="C85" s="2"/>
      <c r="D85" s="7" t="s">
        <v>124</v>
      </c>
      <c r="E85" s="9">
        <v>9050</v>
      </c>
      <c r="F85" s="16">
        <f>F86+F87</f>
        <v>7547.94</v>
      </c>
      <c r="G85" s="33">
        <f t="shared" si="1"/>
        <v>0.8340265193370165</v>
      </c>
    </row>
    <row r="86" spans="1:7" ht="16.5" customHeight="1">
      <c r="A86" s="3"/>
      <c r="B86" s="3"/>
      <c r="C86" s="4" t="s">
        <v>44</v>
      </c>
      <c r="D86" s="8" t="s">
        <v>45</v>
      </c>
      <c r="E86" s="10">
        <v>1500</v>
      </c>
      <c r="F86" s="15">
        <v>0</v>
      </c>
      <c r="G86" s="30">
        <f t="shared" si="1"/>
        <v>0</v>
      </c>
    </row>
    <row r="87" spans="1:7" ht="38.25" customHeight="1">
      <c r="A87" s="3"/>
      <c r="B87" s="3"/>
      <c r="C87" s="4" t="s">
        <v>17</v>
      </c>
      <c r="D87" s="8" t="s">
        <v>18</v>
      </c>
      <c r="E87" s="10">
        <v>7550</v>
      </c>
      <c r="F87" s="15">
        <v>7547.94</v>
      </c>
      <c r="G87" s="30">
        <f t="shared" si="1"/>
        <v>0.9997271523178808</v>
      </c>
    </row>
    <row r="88" spans="1:7" ht="38.25" customHeight="1">
      <c r="A88" s="1"/>
      <c r="B88" s="5" t="s">
        <v>125</v>
      </c>
      <c r="C88" s="2"/>
      <c r="D88" s="7" t="s">
        <v>126</v>
      </c>
      <c r="E88" s="9">
        <v>1370</v>
      </c>
      <c r="F88" s="16">
        <f>F89</f>
        <v>1370</v>
      </c>
      <c r="G88" s="33">
        <f t="shared" si="1"/>
        <v>1</v>
      </c>
    </row>
    <row r="89" spans="1:7" ht="27.75" customHeight="1">
      <c r="A89" s="3"/>
      <c r="B89" s="3"/>
      <c r="C89" s="4" t="s">
        <v>111</v>
      </c>
      <c r="D89" s="8" t="s">
        <v>112</v>
      </c>
      <c r="E89" s="10">
        <v>1370</v>
      </c>
      <c r="F89" s="15">
        <v>1370</v>
      </c>
      <c r="G89" s="30">
        <f t="shared" si="1"/>
        <v>1</v>
      </c>
    </row>
    <row r="90" spans="1:7" s="18" customFormat="1" ht="16.5" customHeight="1">
      <c r="A90" s="23" t="s">
        <v>127</v>
      </c>
      <c r="B90" s="23"/>
      <c r="C90" s="23"/>
      <c r="D90" s="24" t="s">
        <v>128</v>
      </c>
      <c r="E90" s="22">
        <v>28000</v>
      </c>
      <c r="F90" s="29">
        <f>F91</f>
        <v>27601.2</v>
      </c>
      <c r="G90" s="32">
        <f t="shared" si="1"/>
        <v>0.9857571428571429</v>
      </c>
    </row>
    <row r="91" spans="1:7" ht="16.5" customHeight="1">
      <c r="A91" s="1"/>
      <c r="B91" s="5" t="s">
        <v>129</v>
      </c>
      <c r="C91" s="2"/>
      <c r="D91" s="7" t="s">
        <v>130</v>
      </c>
      <c r="E91" s="9">
        <v>28000</v>
      </c>
      <c r="F91" s="16">
        <f>F92</f>
        <v>27601.2</v>
      </c>
      <c r="G91" s="33">
        <f t="shared" si="1"/>
        <v>0.9857571428571429</v>
      </c>
    </row>
    <row r="92" spans="1:7" ht="36.75" customHeight="1">
      <c r="A92" s="3"/>
      <c r="B92" s="3"/>
      <c r="C92" s="4" t="s">
        <v>13</v>
      </c>
      <c r="D92" s="8" t="s">
        <v>14</v>
      </c>
      <c r="E92" s="10">
        <v>28000</v>
      </c>
      <c r="F92" s="15">
        <v>27601.2</v>
      </c>
      <c r="G92" s="30">
        <f t="shared" si="1"/>
        <v>0.9857571428571429</v>
      </c>
    </row>
    <row r="93" spans="1:7" s="18" customFormat="1" ht="16.5" customHeight="1">
      <c r="A93" s="23" t="s">
        <v>131</v>
      </c>
      <c r="B93" s="23"/>
      <c r="C93" s="23"/>
      <c r="D93" s="24" t="s">
        <v>132</v>
      </c>
      <c r="E93" s="22">
        <v>3253927</v>
      </c>
      <c r="F93" s="29">
        <f>F94+F96+F98+F103+F106+F108+F110+F112+F115</f>
        <v>3251590.28</v>
      </c>
      <c r="G93" s="32">
        <f t="shared" si="1"/>
        <v>0.9992818769443813</v>
      </c>
    </row>
    <row r="94" spans="1:7" ht="16.5" customHeight="1">
      <c r="A94" s="1"/>
      <c r="B94" s="5" t="s">
        <v>133</v>
      </c>
      <c r="C94" s="2"/>
      <c r="D94" s="7" t="s">
        <v>134</v>
      </c>
      <c r="E94" s="9">
        <v>7988</v>
      </c>
      <c r="F94" s="16">
        <f>F95</f>
        <v>7988</v>
      </c>
      <c r="G94" s="33">
        <f t="shared" si="1"/>
        <v>1</v>
      </c>
    </row>
    <row r="95" spans="1:7" ht="25.5" customHeight="1">
      <c r="A95" s="3"/>
      <c r="B95" s="3"/>
      <c r="C95" s="4" t="s">
        <v>111</v>
      </c>
      <c r="D95" s="8" t="s">
        <v>112</v>
      </c>
      <c r="E95" s="10">
        <v>7988</v>
      </c>
      <c r="F95" s="15">
        <v>7988</v>
      </c>
      <c r="G95" s="30">
        <f t="shared" si="1"/>
        <v>1</v>
      </c>
    </row>
    <row r="96" spans="1:7" ht="16.5" customHeight="1">
      <c r="A96" s="1"/>
      <c r="B96" s="5" t="s">
        <v>135</v>
      </c>
      <c r="C96" s="2"/>
      <c r="D96" s="7" t="s">
        <v>136</v>
      </c>
      <c r="E96" s="9">
        <v>1924767</v>
      </c>
      <c r="F96" s="16">
        <f>F97</f>
        <v>1917627</v>
      </c>
      <c r="G96" s="33">
        <f t="shared" si="1"/>
        <v>0.9962904600920527</v>
      </c>
    </row>
    <row r="97" spans="1:7" ht="60.75" customHeight="1">
      <c r="A97" s="3"/>
      <c r="B97" s="3"/>
      <c r="C97" s="4" t="s">
        <v>137</v>
      </c>
      <c r="D97" s="8" t="s">
        <v>138</v>
      </c>
      <c r="E97" s="10">
        <v>1924767</v>
      </c>
      <c r="F97" s="15">
        <v>1917627</v>
      </c>
      <c r="G97" s="30">
        <f t="shared" si="1"/>
        <v>0.9962904600920527</v>
      </c>
    </row>
    <row r="98" spans="1:7" ht="30" customHeight="1">
      <c r="A98" s="1"/>
      <c r="B98" s="5" t="s">
        <v>139</v>
      </c>
      <c r="C98" s="2"/>
      <c r="D98" s="7" t="s">
        <v>140</v>
      </c>
      <c r="E98" s="9">
        <v>1112046</v>
      </c>
      <c r="F98" s="16">
        <f>F99+F100+F101+F102</f>
        <v>1118085.5799999998</v>
      </c>
      <c r="G98" s="33">
        <f t="shared" si="1"/>
        <v>1.005431052312584</v>
      </c>
    </row>
    <row r="99" spans="1:7" ht="16.5" customHeight="1">
      <c r="A99" s="3"/>
      <c r="B99" s="3"/>
      <c r="C99" s="4" t="s">
        <v>25</v>
      </c>
      <c r="D99" s="8" t="s">
        <v>26</v>
      </c>
      <c r="E99" s="10">
        <v>20</v>
      </c>
      <c r="F99" s="15">
        <v>369.9</v>
      </c>
      <c r="G99" s="30">
        <f t="shared" si="1"/>
        <v>18.494999999999997</v>
      </c>
    </row>
    <row r="100" spans="1:7" ht="16.5" customHeight="1">
      <c r="A100" s="3"/>
      <c r="B100" s="3"/>
      <c r="C100" s="4" t="s">
        <v>44</v>
      </c>
      <c r="D100" s="8" t="s">
        <v>45</v>
      </c>
      <c r="E100" s="10">
        <v>230</v>
      </c>
      <c r="F100" s="15">
        <v>1612</v>
      </c>
      <c r="G100" s="30">
        <f t="shared" si="1"/>
        <v>7.008695652173913</v>
      </c>
    </row>
    <row r="101" spans="1:7" ht="42" customHeight="1">
      <c r="A101" s="3"/>
      <c r="B101" s="3"/>
      <c r="C101" s="4" t="s">
        <v>17</v>
      </c>
      <c r="D101" s="8" t="s">
        <v>18</v>
      </c>
      <c r="E101" s="10">
        <v>1111796</v>
      </c>
      <c r="F101" s="15">
        <v>1106903.45</v>
      </c>
      <c r="G101" s="30">
        <f t="shared" si="1"/>
        <v>0.9955994175190412</v>
      </c>
    </row>
    <row r="102" spans="1:7" ht="42" customHeight="1">
      <c r="A102" s="3"/>
      <c r="B102" s="3"/>
      <c r="C102" s="13" t="s">
        <v>168</v>
      </c>
      <c r="D102" s="39" t="s">
        <v>171</v>
      </c>
      <c r="E102" s="10">
        <v>0</v>
      </c>
      <c r="F102" s="15">
        <v>9200.23</v>
      </c>
      <c r="G102" s="30" t="e">
        <f t="shared" si="1"/>
        <v>#DIV/0!</v>
      </c>
    </row>
    <row r="103" spans="1:7" ht="42.75" customHeight="1">
      <c r="A103" s="1"/>
      <c r="B103" s="5" t="s">
        <v>141</v>
      </c>
      <c r="C103" s="2"/>
      <c r="D103" s="7" t="s">
        <v>142</v>
      </c>
      <c r="E103" s="9">
        <v>12828</v>
      </c>
      <c r="F103" s="16">
        <f>F104+F105</f>
        <v>12748.45</v>
      </c>
      <c r="G103" s="33">
        <f t="shared" si="1"/>
        <v>0.9937987215466169</v>
      </c>
    </row>
    <row r="104" spans="1:7" ht="42" customHeight="1">
      <c r="A104" s="3"/>
      <c r="B104" s="3"/>
      <c r="C104" s="4" t="s">
        <v>17</v>
      </c>
      <c r="D104" s="8" t="s">
        <v>18</v>
      </c>
      <c r="E104" s="10">
        <v>8058</v>
      </c>
      <c r="F104" s="15">
        <v>8034.81</v>
      </c>
      <c r="G104" s="30">
        <f t="shared" si="1"/>
        <v>0.9971221146686523</v>
      </c>
    </row>
    <row r="105" spans="1:7" ht="32.25" customHeight="1">
      <c r="A105" s="3"/>
      <c r="B105" s="3"/>
      <c r="C105" s="4" t="s">
        <v>111</v>
      </c>
      <c r="D105" s="8" t="s">
        <v>112</v>
      </c>
      <c r="E105" s="10">
        <v>4770</v>
      </c>
      <c r="F105" s="15">
        <v>4713.64</v>
      </c>
      <c r="G105" s="30">
        <f t="shared" si="1"/>
        <v>0.9881844863731657</v>
      </c>
    </row>
    <row r="106" spans="1:7" ht="19.5" customHeight="1">
      <c r="A106" s="1"/>
      <c r="B106" s="5" t="s">
        <v>143</v>
      </c>
      <c r="C106" s="2"/>
      <c r="D106" s="7" t="s">
        <v>144</v>
      </c>
      <c r="E106" s="9">
        <v>3555</v>
      </c>
      <c r="F106" s="16">
        <f>F107</f>
        <v>3555</v>
      </c>
      <c r="G106" s="33">
        <f t="shared" si="1"/>
        <v>1</v>
      </c>
    </row>
    <row r="107" spans="1:7" ht="26.25" customHeight="1">
      <c r="A107" s="3"/>
      <c r="B107" s="3"/>
      <c r="C107" s="4" t="s">
        <v>111</v>
      </c>
      <c r="D107" s="8" t="s">
        <v>112</v>
      </c>
      <c r="E107" s="10">
        <v>3555</v>
      </c>
      <c r="F107" s="15">
        <v>3555</v>
      </c>
      <c r="G107" s="30">
        <f t="shared" si="1"/>
        <v>1</v>
      </c>
    </row>
    <row r="108" spans="1:7" ht="16.5" customHeight="1">
      <c r="A108" s="1"/>
      <c r="B108" s="5" t="s">
        <v>145</v>
      </c>
      <c r="C108" s="2"/>
      <c r="D108" s="7" t="s">
        <v>146</v>
      </c>
      <c r="E108" s="9">
        <v>52998</v>
      </c>
      <c r="F108" s="16">
        <f>F109</f>
        <v>52374.76</v>
      </c>
      <c r="G108" s="33">
        <f t="shared" si="1"/>
        <v>0.9882403109551304</v>
      </c>
    </row>
    <row r="109" spans="1:7" ht="27" customHeight="1">
      <c r="A109" s="3"/>
      <c r="B109" s="3"/>
      <c r="C109" s="4" t="s">
        <v>111</v>
      </c>
      <c r="D109" s="8" t="s">
        <v>112</v>
      </c>
      <c r="E109" s="10">
        <v>52998</v>
      </c>
      <c r="F109" s="15">
        <v>52374.76</v>
      </c>
      <c r="G109" s="30">
        <f t="shared" si="1"/>
        <v>0.9882403109551304</v>
      </c>
    </row>
    <row r="110" spans="1:7" ht="16.5" customHeight="1">
      <c r="A110" s="1"/>
      <c r="B110" s="5" t="s">
        <v>147</v>
      </c>
      <c r="C110" s="2"/>
      <c r="D110" s="7" t="s">
        <v>148</v>
      </c>
      <c r="E110" s="9">
        <v>90607</v>
      </c>
      <c r="F110" s="16">
        <f>F111</f>
        <v>90061</v>
      </c>
      <c r="G110" s="33">
        <f t="shared" si="1"/>
        <v>0.9939739755206551</v>
      </c>
    </row>
    <row r="111" spans="1:7" ht="24" customHeight="1">
      <c r="A111" s="3"/>
      <c r="B111" s="3"/>
      <c r="C111" s="4" t="s">
        <v>111</v>
      </c>
      <c r="D111" s="8" t="s">
        <v>112</v>
      </c>
      <c r="E111" s="10">
        <v>90607</v>
      </c>
      <c r="F111" s="15">
        <v>90061</v>
      </c>
      <c r="G111" s="30">
        <f t="shared" si="1"/>
        <v>0.9939739755206551</v>
      </c>
    </row>
    <row r="112" spans="1:7" ht="16.5" customHeight="1">
      <c r="A112" s="1"/>
      <c r="B112" s="5" t="s">
        <v>149</v>
      </c>
      <c r="C112" s="2"/>
      <c r="D112" s="7" t="s">
        <v>150</v>
      </c>
      <c r="E112" s="9">
        <v>9060</v>
      </c>
      <c r="F112" s="16">
        <f>F113+F114</f>
        <v>9078.13</v>
      </c>
      <c r="G112" s="33">
        <f t="shared" si="1"/>
        <v>1.0020011037527592</v>
      </c>
    </row>
    <row r="113" spans="1:7" ht="42.75" customHeight="1">
      <c r="A113" s="3"/>
      <c r="B113" s="3"/>
      <c r="C113" s="4" t="s">
        <v>17</v>
      </c>
      <c r="D113" s="8" t="s">
        <v>18</v>
      </c>
      <c r="E113" s="10">
        <v>9060</v>
      </c>
      <c r="F113" s="15">
        <v>9060</v>
      </c>
      <c r="G113" s="30">
        <f t="shared" si="1"/>
        <v>1</v>
      </c>
    </row>
    <row r="114" spans="1:7" ht="42.75" customHeight="1">
      <c r="A114" s="3"/>
      <c r="B114" s="3"/>
      <c r="C114" s="13" t="s">
        <v>168</v>
      </c>
      <c r="D114" s="39" t="s">
        <v>171</v>
      </c>
      <c r="E114" s="10">
        <v>0</v>
      </c>
      <c r="F114" s="15">
        <v>18.13</v>
      </c>
      <c r="G114" s="30" t="e">
        <f t="shared" si="1"/>
        <v>#DIV/0!</v>
      </c>
    </row>
    <row r="115" spans="1:7" ht="16.5" customHeight="1">
      <c r="A115" s="1"/>
      <c r="B115" s="5" t="s">
        <v>151</v>
      </c>
      <c r="C115" s="2"/>
      <c r="D115" s="7" t="s">
        <v>12</v>
      </c>
      <c r="E115" s="9">
        <v>40078</v>
      </c>
      <c r="F115" s="16">
        <f>F116+F117</f>
        <v>40072.36</v>
      </c>
      <c r="G115" s="33">
        <f t="shared" si="1"/>
        <v>0.999859274414891</v>
      </c>
    </row>
    <row r="116" spans="1:7" ht="37.5" customHeight="1">
      <c r="A116" s="3"/>
      <c r="B116" s="3"/>
      <c r="C116" s="4" t="s">
        <v>17</v>
      </c>
      <c r="D116" s="8" t="s">
        <v>18</v>
      </c>
      <c r="E116" s="10">
        <v>78</v>
      </c>
      <c r="F116" s="15">
        <v>72.36</v>
      </c>
      <c r="G116" s="30">
        <f t="shared" si="1"/>
        <v>0.9276923076923077</v>
      </c>
    </row>
    <row r="117" spans="1:7" ht="31.5" customHeight="1">
      <c r="A117" s="3"/>
      <c r="B117" s="3"/>
      <c r="C117" s="4" t="s">
        <v>111</v>
      </c>
      <c r="D117" s="8" t="s">
        <v>112</v>
      </c>
      <c r="E117" s="10">
        <v>40000</v>
      </c>
      <c r="F117" s="15">
        <v>40000</v>
      </c>
      <c r="G117" s="30">
        <f t="shared" si="1"/>
        <v>1</v>
      </c>
    </row>
    <row r="118" spans="1:7" s="18" customFormat="1" ht="16.5" customHeight="1">
      <c r="A118" s="23" t="s">
        <v>152</v>
      </c>
      <c r="B118" s="23"/>
      <c r="C118" s="23"/>
      <c r="D118" s="24" t="s">
        <v>153</v>
      </c>
      <c r="E118" s="22">
        <v>5997</v>
      </c>
      <c r="F118" s="29">
        <f>F119</f>
        <v>5997</v>
      </c>
      <c r="G118" s="32">
        <f t="shared" si="1"/>
        <v>1</v>
      </c>
    </row>
    <row r="119" spans="1:7" ht="16.5" customHeight="1">
      <c r="A119" s="1"/>
      <c r="B119" s="5" t="s">
        <v>154</v>
      </c>
      <c r="C119" s="2"/>
      <c r="D119" s="7" t="s">
        <v>155</v>
      </c>
      <c r="E119" s="9">
        <v>5997</v>
      </c>
      <c r="F119" s="16">
        <f>F120</f>
        <v>5997</v>
      </c>
      <c r="G119" s="33">
        <f t="shared" si="1"/>
        <v>1</v>
      </c>
    </row>
    <row r="120" spans="1:7" ht="32.25" customHeight="1">
      <c r="A120" s="3"/>
      <c r="B120" s="3"/>
      <c r="C120" s="4" t="s">
        <v>111</v>
      </c>
      <c r="D120" s="8" t="s">
        <v>112</v>
      </c>
      <c r="E120" s="10">
        <v>5997</v>
      </c>
      <c r="F120" s="15">
        <v>5997</v>
      </c>
      <c r="G120" s="30">
        <f t="shared" si="1"/>
        <v>1</v>
      </c>
    </row>
    <row r="121" spans="1:7" s="18" customFormat="1" ht="16.5" customHeight="1">
      <c r="A121" s="23" t="s">
        <v>156</v>
      </c>
      <c r="B121" s="23"/>
      <c r="C121" s="23"/>
      <c r="D121" s="24" t="s">
        <v>157</v>
      </c>
      <c r="E121" s="22">
        <v>239706</v>
      </c>
      <c r="F121" s="29">
        <f>F122+F126+F128</f>
        <v>254470.44000000003</v>
      </c>
      <c r="G121" s="32">
        <f t="shared" si="1"/>
        <v>1.0615939525919253</v>
      </c>
    </row>
    <row r="122" spans="1:7" ht="16.5" customHeight="1">
      <c r="A122" s="1"/>
      <c r="B122" s="5" t="s">
        <v>158</v>
      </c>
      <c r="C122" s="2"/>
      <c r="D122" s="7" t="s">
        <v>159</v>
      </c>
      <c r="E122" s="9">
        <v>217550</v>
      </c>
      <c r="F122" s="16">
        <f>F123+F124+F125</f>
        <v>221700.03000000003</v>
      </c>
      <c r="G122" s="33">
        <f t="shared" si="1"/>
        <v>1.0190762123649737</v>
      </c>
    </row>
    <row r="123" spans="1:7" ht="23.25" customHeight="1">
      <c r="A123" s="3"/>
      <c r="B123" s="3"/>
      <c r="C123" s="4" t="s">
        <v>90</v>
      </c>
      <c r="D123" s="8" t="s">
        <v>91</v>
      </c>
      <c r="E123" s="10">
        <v>215550</v>
      </c>
      <c r="F123" s="15">
        <v>218347.41</v>
      </c>
      <c r="G123" s="30">
        <f t="shared" si="1"/>
        <v>1.0129780097425192</v>
      </c>
    </row>
    <row r="124" spans="1:7" ht="16.5" customHeight="1">
      <c r="A124" s="3"/>
      <c r="B124" s="3"/>
      <c r="C124" s="4" t="s">
        <v>42</v>
      </c>
      <c r="D124" s="8" t="s">
        <v>43</v>
      </c>
      <c r="E124" s="10">
        <v>1500</v>
      </c>
      <c r="F124" s="15">
        <v>2691.2</v>
      </c>
      <c r="G124" s="30">
        <f t="shared" si="1"/>
        <v>1.7941333333333331</v>
      </c>
    </row>
    <row r="125" spans="1:7" ht="16.5" customHeight="1">
      <c r="A125" s="3"/>
      <c r="B125" s="3"/>
      <c r="C125" s="4" t="s">
        <v>76</v>
      </c>
      <c r="D125" s="8" t="s">
        <v>77</v>
      </c>
      <c r="E125" s="10">
        <v>500</v>
      </c>
      <c r="F125" s="15">
        <v>661.42</v>
      </c>
      <c r="G125" s="30">
        <f t="shared" si="1"/>
        <v>1.32284</v>
      </c>
    </row>
    <row r="126" spans="1:7" ht="27.75" customHeight="1">
      <c r="A126" s="1"/>
      <c r="B126" s="5" t="s">
        <v>160</v>
      </c>
      <c r="C126" s="2"/>
      <c r="D126" s="7" t="s">
        <v>161</v>
      </c>
      <c r="E126" s="9">
        <v>9500</v>
      </c>
      <c r="F126" s="16">
        <f>F127</f>
        <v>20605.62</v>
      </c>
      <c r="G126" s="33">
        <f t="shared" si="1"/>
        <v>2.1690126315789473</v>
      </c>
    </row>
    <row r="127" spans="1:7" ht="16.5" customHeight="1">
      <c r="A127" s="3"/>
      <c r="B127" s="3"/>
      <c r="C127" s="4" t="s">
        <v>42</v>
      </c>
      <c r="D127" s="8" t="s">
        <v>43</v>
      </c>
      <c r="E127" s="10">
        <v>9500</v>
      </c>
      <c r="F127" s="15">
        <v>20605.62</v>
      </c>
      <c r="G127" s="30">
        <f t="shared" si="1"/>
        <v>2.1690126315789473</v>
      </c>
    </row>
    <row r="128" spans="1:7" ht="16.5" customHeight="1">
      <c r="A128" s="1"/>
      <c r="B128" s="5" t="s">
        <v>162</v>
      </c>
      <c r="C128" s="2"/>
      <c r="D128" s="7" t="s">
        <v>12</v>
      </c>
      <c r="E128" s="9">
        <v>12656</v>
      </c>
      <c r="F128" s="16">
        <f>F129+F130+F131</f>
        <v>12164.79</v>
      </c>
      <c r="G128" s="33">
        <f t="shared" si="1"/>
        <v>0.9611875790139065</v>
      </c>
    </row>
    <row r="129" spans="1:7" ht="16.5" customHeight="1">
      <c r="A129" s="3"/>
      <c r="B129" s="3"/>
      <c r="C129" s="4" t="s">
        <v>23</v>
      </c>
      <c r="D129" s="8" t="s">
        <v>24</v>
      </c>
      <c r="E129" s="10">
        <v>2500</v>
      </c>
      <c r="F129" s="15">
        <v>2058.79</v>
      </c>
      <c r="G129" s="30">
        <f t="shared" si="1"/>
        <v>0.823516</v>
      </c>
    </row>
    <row r="130" spans="1:7" ht="16.5" customHeight="1">
      <c r="A130" s="3"/>
      <c r="B130" s="3"/>
      <c r="C130" s="4" t="s">
        <v>25</v>
      </c>
      <c r="D130" s="8" t="s">
        <v>26</v>
      </c>
      <c r="E130" s="10">
        <v>50</v>
      </c>
      <c r="F130" s="15">
        <v>0</v>
      </c>
      <c r="G130" s="30">
        <f t="shared" si="1"/>
        <v>0</v>
      </c>
    </row>
    <row r="131" spans="1:7" ht="30" customHeight="1">
      <c r="A131" s="3"/>
      <c r="B131" s="3"/>
      <c r="C131" s="4" t="s">
        <v>163</v>
      </c>
      <c r="D131" s="8" t="s">
        <v>164</v>
      </c>
      <c r="E131" s="10">
        <v>10106</v>
      </c>
      <c r="F131" s="15">
        <v>10106</v>
      </c>
      <c r="G131" s="30">
        <f t="shared" si="1"/>
        <v>1</v>
      </c>
    </row>
    <row r="132" spans="1:7" s="18" customFormat="1" ht="16.5" customHeight="1">
      <c r="A132" s="49" t="s">
        <v>165</v>
      </c>
      <c r="B132" s="49"/>
      <c r="C132" s="49"/>
      <c r="D132" s="50"/>
      <c r="E132" s="17">
        <v>13215549.23</v>
      </c>
      <c r="F132" s="19">
        <f>F5+F12+F16+F19+F23+F32+F35+F39+F69+F77+F90+F93+F118+F121</f>
        <v>13226574.039999997</v>
      </c>
      <c r="G132" s="34">
        <f t="shared" si="1"/>
        <v>1.0008342301790205</v>
      </c>
    </row>
    <row r="133" spans="1:5" ht="334.5" customHeight="1">
      <c r="A133" s="51"/>
      <c r="B133" s="51"/>
      <c r="C133" s="51"/>
      <c r="D133" s="51"/>
      <c r="E133" s="51"/>
    </row>
    <row r="134" spans="1:5" ht="5.25" customHeight="1">
      <c r="A134" s="51"/>
      <c r="B134" s="51"/>
      <c r="C134" s="51"/>
      <c r="D134" s="51"/>
      <c r="E134" s="51"/>
    </row>
    <row r="135" spans="1:5" ht="11.25" customHeight="1">
      <c r="A135" s="52"/>
      <c r="B135" s="52"/>
      <c r="C135" s="51"/>
      <c r="D135" s="51"/>
      <c r="E135" s="51"/>
    </row>
    <row r="136" spans="1:5" ht="5.25" customHeight="1">
      <c r="A136" s="52"/>
      <c r="B136" s="52"/>
      <c r="C136" s="51"/>
      <c r="D136" s="51"/>
      <c r="E136" s="51"/>
    </row>
  </sheetData>
  <sheetProtection/>
  <mergeCells count="10">
    <mergeCell ref="A134:E134"/>
    <mergeCell ref="A135:B136"/>
    <mergeCell ref="C135:E135"/>
    <mergeCell ref="C136:E136"/>
    <mergeCell ref="A2:G2"/>
    <mergeCell ref="A1:G1"/>
    <mergeCell ref="A3:G3"/>
    <mergeCell ref="M11:S11"/>
    <mergeCell ref="A132:D132"/>
    <mergeCell ref="A133:E133"/>
  </mergeCells>
  <printOptions/>
  <pageMargins left="0.75" right="0.75" top="1" bottom="1" header="0.5" footer="0.5"/>
  <pageSetup fitToHeight="3" fitToWidth="1" horizontalDpi="600" verticalDpi="600" orientation="portrait" paperSize="9" scale="72" r:id="rId1"/>
  <ignoredErrors>
    <ignoredError sqref="G6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Kawczyńska</dc:creator>
  <cp:keywords/>
  <dc:description/>
  <cp:lastModifiedBy>UMiG</cp:lastModifiedBy>
  <cp:lastPrinted>2017-03-14T08:03:43Z</cp:lastPrinted>
  <dcterms:created xsi:type="dcterms:W3CDTF">2017-02-20T08:44:12Z</dcterms:created>
  <dcterms:modified xsi:type="dcterms:W3CDTF">2017-03-28T06:54:14Z</dcterms:modified>
  <cp:category/>
  <cp:version/>
  <cp:contentType/>
  <cp:contentStatus/>
</cp:coreProperties>
</file>