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'doc1'!$A$1:$G$115</definedName>
  </definedNames>
  <calcPr fullCalcOnLoad="1"/>
</workbook>
</file>

<file path=xl/sharedStrings.xml><?xml version="1.0" encoding="utf-8"?>
<sst xmlns="http://schemas.openxmlformats.org/spreadsheetml/2006/main" count="230" uniqueCount="159">
  <si>
    <t>Dział</t>
  </si>
  <si>
    <t>Rozdział</t>
  </si>
  <si>
    <t>Paragraf</t>
  </si>
  <si>
    <t>Treść</t>
  </si>
  <si>
    <t>010</t>
  </si>
  <si>
    <t>Rolnictwo i łowiectwo</t>
  </si>
  <si>
    <t>01095</t>
  </si>
  <si>
    <t>Pozostała działalność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</si>
  <si>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</si>
  <si>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</si>
  <si>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0770</t>
  </si>
  <si>
    <t>Wpłaty z tytułu odpłatnego nabycia prawa własności oraz prawa użytkowania wieczystego nieruchomości</t>
  </si>
  <si>
    <t>2010</t>
  </si>
  <si>
    <t>Dotacje celowe otrzymane z budżetu państwa na realizację zadań bieżących z zakresu administracji rządowej oraz innych zadań zleconych gminie (związkom gmin, związkom powiatowo-gminnym) ustawami</t>
  </si>
  <si>
    <t>400</t>
  </si>
  <si>
    <t>Wytwarzanie i zaopatrywanie w energię elektryczną, gaz i wodę</t>
  </si>
  <si>
    <t>40002</t>
  </si>
  <si>
    <t>Dostarczanie wody</t>
  </si>
  <si>
    <t>0830</t>
  </si>
  <si>
    <t>Wpływy z usług</t>
  </si>
  <si>
    <t>0920</t>
  </si>
  <si>
    <t>Wpływy z pozostałych odsetek</t>
  </si>
  <si>
    <t>700</t>
  </si>
  <si>
    <t>Gospodarka mieszkaniowa</t>
  </si>
  <si>
    <t>70005</t>
  </si>
  <si>
    <t>Gospodarka gruntami i nieruchomościami</t>
  </si>
  <si>
    <t>6257</t>
  </si>
  <si>
    <t>Dotacje celowe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</si>
  <si>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750</t>
  </si>
  <si>
    <t>Administracja publiczna</t>
  </si>
  <si>
    <t>75011</t>
  </si>
  <si>
    <t>Urzędy wojewódzkie</t>
  </si>
  <si>
    <t>75023</t>
  </si>
  <si>
    <t>Urzędy gmin (miast i miast na prawach powiatu)</t>
  </si>
  <si>
    <t>0970</t>
  </si>
  <si>
    <t>Wpływy z różnych dochodów</t>
  </si>
  <si>
    <t>75095</t>
  </si>
  <si>
    <t>0690</t>
  </si>
  <si>
    <t>Wpływy z różnych opłat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</si>
  <si>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</si>
  <si>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</si>
  <si>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</si>
  <si>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</si>
  <si>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</si>
  <si>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</si>
  <si>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75412</t>
  </si>
  <si>
    <t>Ochotnicze straże pożarne</t>
  </si>
  <si>
    <t>0960</t>
  </si>
  <si>
    <t>Wpływy z otrzymanych spadków, zapisów i darowizn w postaci pieniężnej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</si>
  <si>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</si>
  <si>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</si>
  <si>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</si>
  <si>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</si>
  <si>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</si>
  <si>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Wpływy z podatku od działalności gospodarczej osób fizycznych, opłacanego w formie karty podatkowej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</si>
  <si>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</si>
  <si>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</si>
  <si>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</si>
  <si>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Wpływy z podatku od nieruchomości</t>
  </si>
  <si>
    <t>0320</t>
  </si>
  <si>
    <t>Wpływy z podatku rolnego</t>
  </si>
  <si>
    <t>0330</t>
  </si>
  <si>
    <t>Wpływy z podatku leśnego</t>
  </si>
  <si>
    <t>0340</t>
  </si>
  <si>
    <t>Wpływy z podatku od środków transportowych</t>
  </si>
  <si>
    <t>0430</t>
  </si>
  <si>
    <t>Wpływy z opłaty targowej</t>
  </si>
  <si>
    <t>0910</t>
  </si>
  <si>
    <t>Wpływy z odsetek od nieterminowych wpłat z tytułu podatków i opłat</t>
  </si>
  <si>
    <t>75616</t>
  </si>
  <si>
    <t>Wpływy z podatku rolnego, podatku leśnego, podatku od spadków i darowizn, podatku od czynności cywilno-prawnych oraz podatków i opłat lokalnych od osób fizycznych</t>
  </si>
  <si>
    <t>0360</t>
  </si>
  <si>
    <t>Wpływy z podatku od spadków i darowizn</t>
  </si>
  <si>
    <t>0500</t>
  </si>
  <si>
    <t>Wpływy z podatku od czynności cywilnoprawnych</t>
  </si>
  <si>
    <t>75618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</si>
  <si>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</si>
  <si>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</si>
  <si>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</si>
  <si>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</si>
  <si>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</si>
  <si>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</si>
  <si>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zezwolenia na sprzedaż napojów alkoholowych</t>
  </si>
  <si>
    <t>0490</t>
  </si>
  <si>
    <t>Wpływy z innych lokalnych opłat pobieranych przez jednostki samorządu terytorialnego na podstawie odrębnych ustaw</t>
  </si>
  <si>
    <t>75621</t>
  </si>
  <si>
    <t>Udziały gmin w podatkach stanowiących dochód budżetu państwa</t>
  </si>
  <si>
    <t>0010</t>
  </si>
  <si>
    <t>0020</t>
  </si>
  <si>
    <t>Wpływy z podatku dochodowego od osób prawnych</t>
  </si>
  <si>
    <t>75624</t>
  </si>
  <si>
    <t>Dywidendy</t>
  </si>
  <si>
    <t>0740</t>
  </si>
  <si>
    <t>Wpływy z dywidend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</si>
  <si>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</si>
  <si>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</si>
  <si>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</si>
  <si>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</si>
  <si>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</si>
  <si>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</si>
  <si>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</si>
  <si>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</si>
  <si>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801</t>
  </si>
  <si>
    <t>Oświata i wychowanie</t>
  </si>
  <si>
    <t>80101</t>
  </si>
  <si>
    <t>Szkoły podstawowe</t>
  </si>
  <si>
    <t>80104</t>
  </si>
  <si>
    <t xml:space="preserve">Przedszkola </t>
  </si>
  <si>
    <t>0660</t>
  </si>
  <si>
    <t>Wpływy z opłat za korzystanie z wychowania przedszkolnego</t>
  </si>
  <si>
    <t>2030</t>
  </si>
  <si>
    <t>Dotacje celowe otrzymane z budżetu państwa na realizację własnych zadań bieżących gmin (związków gmin, związków powiatowo-gminnych)</t>
  </si>
  <si>
    <t>851</t>
  </si>
  <si>
    <t>Ochrona zdrowia</t>
  </si>
  <si>
    <t>85121</t>
  </si>
  <si>
    <t>Lecznictwo ambulatoryjne</t>
  </si>
  <si>
    <t>852</t>
  </si>
  <si>
    <t>Pomoc społeczna</t>
  </si>
  <si>
    <t>85213</t>
  </si>
  <si>
    <t>Składki na ubezpieczenie zdrowotne opłacane za osoby pobierające niektóre świadczenia z pomocy społecznej, niektóre świadczenia rodzinne oraz za osoby uczestniczące w zajęciach w centrum integracji społecznej.</t>
  </si>
  <si>
    <t>85214</t>
  </si>
  <si>
    <t>Zasiłki okresowe, celowe i pomoc w naturze oraz składki na ubezpieczenia emerytalne i rentowe</t>
  </si>
  <si>
    <t>85216</t>
  </si>
  <si>
    <t>Zasiłki stałe</t>
  </si>
  <si>
    <t>85219</t>
  </si>
  <si>
    <t>Ośrodki pomocy społecznej</t>
  </si>
  <si>
    <t>85228</t>
  </si>
  <si>
    <t>Usługi opiekuńcze i specjalistyczne usługi opiekuńcze</t>
  </si>
  <si>
    <t>85230</t>
  </si>
  <si>
    <t>Pomoc w zakresie dożywiania</t>
  </si>
  <si>
    <t>854</t>
  </si>
  <si>
    <t>Edukacyjna opieka wychowawcza</t>
  </si>
  <si>
    <t>85415</t>
  </si>
  <si>
    <t>Pomoc materialna dla uczniów o charakterze socjalnym</t>
  </si>
  <si>
    <t>855</t>
  </si>
  <si>
    <t>Rodzina</t>
  </si>
  <si>
    <t>85501</t>
  </si>
  <si>
    <t>Świadczenie wychowawcze</t>
  </si>
  <si>
    <t>2060</t>
  </si>
  <si>
    <t>Dotacje celowe otrzymane z budżetu państwa na zadania bieżące z zakresu administracji rządowej zlecone
gminom (związkom gmin, związkom powiatowo-gminnym), związane z realizacją świadczenia wychowawczego
stanowiącego pomoc państwa w wychowywaniu dzieci</t>
  </si>
  <si>
    <t>85502</t>
  </si>
  <si>
    <t xml:space="preserve">Świadczenia rodzinne, świadczenie z funduszu alimentacyjnego oraz składki na ubezpieczenia emerytalne i rentowe z ubezpieczenia społecznego
</t>
  </si>
  <si>
    <t>85503</t>
  </si>
  <si>
    <t>Karta Dużej Rodziny</t>
  </si>
  <si>
    <t>900</t>
  </si>
  <si>
    <t>Gospodarka komunalna i ochrona środowiska</t>
  </si>
  <si>
    <t>90002</t>
  </si>
  <si>
    <t>Gospodarka odpadami</t>
  </si>
  <si>
    <t>90019</t>
  </si>
  <si>
    <t>Wpływy i wydatki związane z gromadzeniem środków z opłat i kar za korzystanie ze środowiska</t>
  </si>
  <si>
    <t>90095</t>
  </si>
  <si>
    <t>Razem:</t>
  </si>
  <si>
    <t>Plan</t>
  </si>
  <si>
    <t>Wykonanie</t>
  </si>
  <si>
    <t>% wykonania</t>
  </si>
  <si>
    <t>2360</t>
  </si>
  <si>
    <t>Dochody jednostek samorządu terytorialnego związane z realizacją zadań z zakresu administracji rządowej oraz innych zadań zleconych ustawami</t>
  </si>
  <si>
    <t>PLAN I REALIZACJA DOCHODÓW W UKŁADZIE PEŁNEJ KLASYFIKACJI BUDŻETOWEJ ZA I PÓŁROCZE 2017 R</t>
  </si>
  <si>
    <t>Tabela nr 1 do Zarządzenia nr 144/2017 Wójta Gminy Sabnie z dnia 22 sierpnia 2017 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</si>
</sst>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8" fillId="32" borderId="0" applyNumberFormat="0" applyBorder="0" applyAlignment="0" applyProtection="0"/>
  </cellStyleXfs>
  <cellXfs count="36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1" xfId="0" applyNumberFormat="1" applyFont="1" applyFill="1" applyBorder="1" applyAlignment="1" applyProtection="1">
      <alignment horizontal="left" vertical="center" wrapText="1"/>
      <protection locked="0"/>
    </xf>
    <xf numFmtId="4" fontId="4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1" xfId="0" applyNumberFormat="1" applyFont="1" applyFill="1" applyBorder="1" applyAlignment="1" applyProtection="1">
      <alignment horizontal="left" vertical="center" wrapText="1"/>
      <protection locked="0"/>
    </xf>
    <xf numFmtId="4" fontId="1" fillId="35" borderId="12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1" xfId="0" applyNumberFormat="1" applyFont="1" applyFill="1" applyBorder="1" applyAlignment="1" applyProtection="1">
      <alignment horizontal="left" vertical="center" wrapText="1"/>
      <protection locked="0"/>
    </xf>
    <xf numFmtId="4" fontId="1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1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39" fillId="0" borderId="12" xfId="0" applyNumberFormat="1" applyFont="1" applyBorder="1" applyAlignment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10" fontId="1" fillId="0" borderId="0" xfId="0" applyNumberFormat="1" applyFont="1" applyFill="1" applyBorder="1" applyAlignment="1" applyProtection="1">
      <alignment horizontal="left"/>
      <protection locked="0"/>
    </xf>
    <xf numFmtId="10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0" fontId="4" fillId="34" borderId="12" xfId="0" applyNumberFormat="1" applyFont="1" applyFill="1" applyBorder="1" applyAlignment="1" applyProtection="1">
      <alignment vertical="center" wrapText="1"/>
      <protection locked="0"/>
    </xf>
    <xf numFmtId="10" fontId="1" fillId="35" borderId="12" xfId="0" applyNumberFormat="1" applyFont="1" applyFill="1" applyBorder="1" applyAlignment="1" applyProtection="1">
      <alignment vertical="center" wrapText="1"/>
      <protection locked="0"/>
    </xf>
    <xf numFmtId="10" fontId="1" fillId="33" borderId="12" xfId="0" applyNumberFormat="1" applyFont="1" applyFill="1" applyBorder="1" applyAlignment="1" applyProtection="1">
      <alignment vertical="center" wrapText="1"/>
      <protection locked="0"/>
    </xf>
    <xf numFmtId="10" fontId="4" fillId="33" borderId="12" xfId="0" applyNumberFormat="1" applyFont="1" applyFill="1" applyBorder="1" applyAlignment="1" applyProtection="1">
      <alignment vertical="center" wrapText="1"/>
      <protection locked="0"/>
    </xf>
    <xf numFmtId="10" fontId="1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0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0" xfId="0" applyNumberFormat="1" applyFont="1" applyFill="1" applyBorder="1" applyAlignment="1" applyProtection="1">
      <alignment horizontal="right" vertical="center" wrapText="1"/>
      <protection locked="0"/>
    </xf>
    <xf numFmtId="10" fontId="4" fillId="33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horizontal="right" vertical="center"/>
      <protection locked="0"/>
    </xf>
    <xf numFmtId="49" fontId="4" fillId="33" borderId="0" xfId="0" applyNumberFormat="1" applyFont="1" applyFill="1" applyAlignment="1" applyProtection="1">
      <alignment horizontal="center" vertical="center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6"/>
  <sheetViews>
    <sheetView showGridLines="0" tabSelected="1" workbookViewId="0" topLeftCell="A1">
      <selection activeCell="A1" sqref="A1:G115"/>
    </sheetView>
  </sheetViews>
  <sheetFormatPr defaultColWidth="9.33203125" defaultRowHeight="12.75"/>
  <cols>
    <col min="1" max="1" width="10.16015625" style="0" customWidth="1"/>
    <col min="2" max="2" width="11.5" style="0" customWidth="1"/>
    <col min="3" max="3" width="12.66015625" style="0" customWidth="1"/>
    <col min="4" max="4" width="63.66015625" style="0" customWidth="1"/>
    <col min="5" max="5" width="17.16015625" style="22" customWidth="1"/>
    <col min="6" max="6" width="19.66015625" style="23" customWidth="1"/>
    <col min="7" max="7" width="19.66015625" style="24" customWidth="1"/>
  </cols>
  <sheetData>
    <row r="1" spans="1:7" ht="46.5" customHeight="1">
      <c r="A1" s="34" t="s">
        <v>158</v>
      </c>
      <c r="B1" s="34"/>
      <c r="C1" s="34"/>
      <c r="D1" s="34"/>
      <c r="E1" s="34"/>
      <c r="F1" s="34"/>
      <c r="G1" s="34"/>
    </row>
    <row r="2" spans="1:7" ht="34.5" customHeight="1">
      <c r="A2" s="35" t="s">
        <v>157</v>
      </c>
      <c r="B2" s="35"/>
      <c r="C2" s="35"/>
      <c r="D2" s="35"/>
      <c r="E2" s="35"/>
      <c r="F2" s="35"/>
      <c r="G2" s="35"/>
    </row>
    <row r="3" spans="1:7" ht="45.75" customHeight="1">
      <c r="A3" s="1" t="s">
        <v>0</v>
      </c>
      <c r="B3" s="1" t="s">
        <v>1</v>
      </c>
      <c r="C3" s="1" t="s">
        <v>2</v>
      </c>
      <c r="D3" s="2" t="s">
        <v>3</v>
      </c>
      <c r="E3" s="18" t="s">
        <v>152</v>
      </c>
      <c r="F3" s="19" t="s">
        <v>153</v>
      </c>
      <c r="G3" s="25" t="s">
        <v>154</v>
      </c>
    </row>
    <row r="4" spans="1:7" s="3" customFormat="1" ht="45.75" customHeight="1">
      <c r="A4" s="4" t="s">
        <v>4</v>
      </c>
      <c r="B4" s="4"/>
      <c r="C4" s="4"/>
      <c r="D4" s="5" t="s">
        <v>5</v>
      </c>
      <c r="E4" s="6">
        <f>E5</f>
        <v>303110.20999999996</v>
      </c>
      <c r="F4" s="6">
        <f>F5</f>
        <v>283774.93</v>
      </c>
      <c r="G4" s="26">
        <f aca="true" t="shared" si="0" ref="G4:G35">F4/E4</f>
        <v>0.9362103968718177</v>
      </c>
    </row>
    <row r="5" spans="1:7" s="3" customFormat="1" ht="45.75" customHeight="1">
      <c r="A5" s="7"/>
      <c r="B5" s="8" t="s">
        <v>6</v>
      </c>
      <c r="C5" s="8"/>
      <c r="D5" s="9" t="s">
        <v>7</v>
      </c>
      <c r="E5" s="10">
        <f>E6+E7+E8</f>
        <v>303110.20999999996</v>
      </c>
      <c r="F5" s="10">
        <f>F6+F7+F8</f>
        <v>283774.93</v>
      </c>
      <c r="G5" s="27">
        <f t="shared" si="0"/>
        <v>0.9362103968718177</v>
      </c>
    </row>
    <row r="6" spans="1:7" s="3" customFormat="1" ht="55.5" customHeight="1">
      <c r="A6" s="7"/>
      <c r="B6" s="7"/>
      <c r="C6" s="11" t="s">
        <v>8</v>
      </c>
      <c r="D6" s="12" t="s">
        <v>9</v>
      </c>
      <c r="E6" s="13">
        <v>2000</v>
      </c>
      <c r="F6" s="21">
        <v>2864.72</v>
      </c>
      <c r="G6" s="28">
        <f t="shared" si="0"/>
        <v>1.4323599999999999</v>
      </c>
    </row>
    <row r="7" spans="1:7" s="3" customFormat="1" ht="45.75" customHeight="1">
      <c r="A7" s="7"/>
      <c r="B7" s="7"/>
      <c r="C7" s="11" t="s">
        <v>10</v>
      </c>
      <c r="D7" s="12" t="s">
        <v>11</v>
      </c>
      <c r="E7" s="13">
        <v>47200</v>
      </c>
      <c r="F7" s="21">
        <v>27000</v>
      </c>
      <c r="G7" s="28">
        <f t="shared" si="0"/>
        <v>0.5720338983050848</v>
      </c>
    </row>
    <row r="8" spans="1:7" s="3" customFormat="1" ht="54.75" customHeight="1">
      <c r="A8" s="7"/>
      <c r="B8" s="7"/>
      <c r="C8" s="11" t="s">
        <v>12</v>
      </c>
      <c r="D8" s="12" t="s">
        <v>13</v>
      </c>
      <c r="E8" s="13">
        <v>253910.21</v>
      </c>
      <c r="F8" s="21">
        <v>253910.21</v>
      </c>
      <c r="G8" s="28">
        <f t="shared" si="0"/>
        <v>1</v>
      </c>
    </row>
    <row r="9" spans="1:7" s="3" customFormat="1" ht="45.75" customHeight="1">
      <c r="A9" s="4" t="s">
        <v>14</v>
      </c>
      <c r="B9" s="4"/>
      <c r="C9" s="4"/>
      <c r="D9" s="5" t="s">
        <v>15</v>
      </c>
      <c r="E9" s="6">
        <f>E10</f>
        <v>427300</v>
      </c>
      <c r="F9" s="6">
        <f>F10</f>
        <v>223478.77000000002</v>
      </c>
      <c r="G9" s="26">
        <f t="shared" si="0"/>
        <v>0.5230020360402527</v>
      </c>
    </row>
    <row r="10" spans="1:7" s="3" customFormat="1" ht="45.75" customHeight="1">
      <c r="A10" s="7"/>
      <c r="B10" s="8" t="s">
        <v>16</v>
      </c>
      <c r="C10" s="8"/>
      <c r="D10" s="9" t="s">
        <v>17</v>
      </c>
      <c r="E10" s="10">
        <f>E11+E12</f>
        <v>427300</v>
      </c>
      <c r="F10" s="10">
        <f>F11+F12</f>
        <v>223478.77000000002</v>
      </c>
      <c r="G10" s="27">
        <f t="shared" si="0"/>
        <v>0.5230020360402527</v>
      </c>
    </row>
    <row r="11" spans="1:7" s="3" customFormat="1" ht="36.75" customHeight="1">
      <c r="A11" s="7"/>
      <c r="B11" s="7"/>
      <c r="C11" s="11" t="s">
        <v>18</v>
      </c>
      <c r="D11" s="12" t="s">
        <v>19</v>
      </c>
      <c r="E11" s="13">
        <v>427100</v>
      </c>
      <c r="F11" s="21">
        <v>223466.45</v>
      </c>
      <c r="G11" s="28">
        <f t="shared" si="0"/>
        <v>0.5232180988059003</v>
      </c>
    </row>
    <row r="12" spans="1:7" s="3" customFormat="1" ht="30.75" customHeight="1">
      <c r="A12" s="7"/>
      <c r="B12" s="7"/>
      <c r="C12" s="11" t="s">
        <v>20</v>
      </c>
      <c r="D12" s="12" t="s">
        <v>21</v>
      </c>
      <c r="E12" s="13">
        <v>200</v>
      </c>
      <c r="F12" s="21">
        <v>12.32</v>
      </c>
      <c r="G12" s="28">
        <f t="shared" si="0"/>
        <v>0.0616</v>
      </c>
    </row>
    <row r="13" spans="1:7" s="3" customFormat="1" ht="45.75" customHeight="1">
      <c r="A13" s="4" t="s">
        <v>22</v>
      </c>
      <c r="B13" s="4"/>
      <c r="C13" s="4"/>
      <c r="D13" s="5" t="s">
        <v>23</v>
      </c>
      <c r="E13" s="6">
        <f>E14</f>
        <v>943179.81</v>
      </c>
      <c r="F13" s="6">
        <f>F14</f>
        <v>29862.92</v>
      </c>
      <c r="G13" s="26">
        <f t="shared" si="0"/>
        <v>0.03166195849760609</v>
      </c>
    </row>
    <row r="14" spans="1:7" s="3" customFormat="1" ht="45.75" customHeight="1">
      <c r="A14" s="7"/>
      <c r="B14" s="8" t="s">
        <v>24</v>
      </c>
      <c r="C14" s="8"/>
      <c r="D14" s="9" t="s">
        <v>25</v>
      </c>
      <c r="E14" s="10">
        <f>E15+E16+E17</f>
        <v>943179.81</v>
      </c>
      <c r="F14" s="10">
        <f>F15+F16+F17</f>
        <v>29862.92</v>
      </c>
      <c r="G14" s="27">
        <f t="shared" si="0"/>
        <v>0.03166195849760609</v>
      </c>
    </row>
    <row r="15" spans="1:7" s="3" customFormat="1" ht="52.5" customHeight="1">
      <c r="A15" s="7"/>
      <c r="B15" s="7"/>
      <c r="C15" s="11" t="s">
        <v>8</v>
      </c>
      <c r="D15" s="12" t="s">
        <v>9</v>
      </c>
      <c r="E15" s="13">
        <v>51500</v>
      </c>
      <c r="F15" s="21">
        <v>29860.75</v>
      </c>
      <c r="G15" s="28">
        <f t="shared" si="0"/>
        <v>0.5798203883495145</v>
      </c>
    </row>
    <row r="16" spans="1:7" s="3" customFormat="1" ht="40.5" customHeight="1">
      <c r="A16" s="7"/>
      <c r="B16" s="7"/>
      <c r="C16" s="11" t="s">
        <v>20</v>
      </c>
      <c r="D16" s="12" t="s">
        <v>21</v>
      </c>
      <c r="E16" s="13">
        <v>100</v>
      </c>
      <c r="F16" s="21">
        <v>2.17</v>
      </c>
      <c r="G16" s="28">
        <f t="shared" si="0"/>
        <v>0.0217</v>
      </c>
    </row>
    <row r="17" spans="1:7" s="3" customFormat="1" ht="67.5" customHeight="1">
      <c r="A17" s="7"/>
      <c r="B17" s="7"/>
      <c r="C17" s="11" t="s">
        <v>26</v>
      </c>
      <c r="D17" s="12" t="s">
        <v>27</v>
      </c>
      <c r="E17" s="13">
        <v>891579.81</v>
      </c>
      <c r="F17" s="21">
        <v>0</v>
      </c>
      <c r="G17" s="28">
        <f t="shared" si="0"/>
        <v>0</v>
      </c>
    </row>
    <row r="18" spans="1:7" s="3" customFormat="1" ht="45.75" customHeight="1">
      <c r="A18" s="4" t="s">
        <v>28</v>
      </c>
      <c r="B18" s="4"/>
      <c r="C18" s="4"/>
      <c r="D18" s="5" t="s">
        <v>29</v>
      </c>
      <c r="E18" s="6">
        <f>E19+E21+E23</f>
        <v>220340</v>
      </c>
      <c r="F18" s="6">
        <f>F19+F21+F23</f>
        <v>188437.1</v>
      </c>
      <c r="G18" s="26">
        <f t="shared" si="0"/>
        <v>0.8552105836434601</v>
      </c>
    </row>
    <row r="19" spans="1:7" s="3" customFormat="1" ht="45.75" customHeight="1">
      <c r="A19" s="7"/>
      <c r="B19" s="8" t="s">
        <v>30</v>
      </c>
      <c r="C19" s="8"/>
      <c r="D19" s="9" t="s">
        <v>31</v>
      </c>
      <c r="E19" s="10">
        <f>E20</f>
        <v>32340</v>
      </c>
      <c r="F19" s="10">
        <f>F20</f>
        <v>17409</v>
      </c>
      <c r="G19" s="27">
        <f t="shared" si="0"/>
        <v>0.5383116883116883</v>
      </c>
    </row>
    <row r="20" spans="1:7" s="3" customFormat="1" ht="57" customHeight="1">
      <c r="A20" s="7"/>
      <c r="B20" s="7"/>
      <c r="C20" s="11" t="s">
        <v>12</v>
      </c>
      <c r="D20" s="12" t="s">
        <v>13</v>
      </c>
      <c r="E20" s="13">
        <v>32340</v>
      </c>
      <c r="F20" s="21">
        <v>17409</v>
      </c>
      <c r="G20" s="28">
        <f t="shared" si="0"/>
        <v>0.5383116883116883</v>
      </c>
    </row>
    <row r="21" spans="1:7" s="3" customFormat="1" ht="45.75" customHeight="1">
      <c r="A21" s="7"/>
      <c r="B21" s="8" t="s">
        <v>32</v>
      </c>
      <c r="C21" s="8"/>
      <c r="D21" s="9" t="s">
        <v>33</v>
      </c>
      <c r="E21" s="10">
        <f>E22</f>
        <v>170000</v>
      </c>
      <c r="F21" s="10">
        <f>F22</f>
        <v>166401.9</v>
      </c>
      <c r="G21" s="27">
        <f t="shared" si="0"/>
        <v>0.9788347058823529</v>
      </c>
    </row>
    <row r="22" spans="1:7" s="3" customFormat="1" ht="40.5" customHeight="1">
      <c r="A22" s="7"/>
      <c r="B22" s="7"/>
      <c r="C22" s="11" t="s">
        <v>34</v>
      </c>
      <c r="D22" s="12" t="s">
        <v>35</v>
      </c>
      <c r="E22" s="13">
        <v>170000</v>
      </c>
      <c r="F22" s="21">
        <v>166401.9</v>
      </c>
      <c r="G22" s="28">
        <f t="shared" si="0"/>
        <v>0.9788347058823529</v>
      </c>
    </row>
    <row r="23" spans="1:7" s="3" customFormat="1" ht="45.75" customHeight="1">
      <c r="A23" s="7"/>
      <c r="B23" s="8" t="s">
        <v>36</v>
      </c>
      <c r="C23" s="8"/>
      <c r="D23" s="9" t="s">
        <v>7</v>
      </c>
      <c r="E23" s="10">
        <f>E24+E25</f>
        <v>18000</v>
      </c>
      <c r="F23" s="10">
        <f>F24+F25</f>
        <v>4626.2</v>
      </c>
      <c r="G23" s="27">
        <f t="shared" si="0"/>
        <v>0.2570111111111111</v>
      </c>
    </row>
    <row r="24" spans="1:7" s="3" customFormat="1" ht="41.25" customHeight="1">
      <c r="A24" s="7"/>
      <c r="B24" s="7"/>
      <c r="C24" s="11" t="s">
        <v>37</v>
      </c>
      <c r="D24" s="12" t="s">
        <v>38</v>
      </c>
      <c r="E24" s="13">
        <v>3000</v>
      </c>
      <c r="F24" s="21">
        <v>2426.2</v>
      </c>
      <c r="G24" s="28">
        <f t="shared" si="0"/>
        <v>0.8087333333333333</v>
      </c>
    </row>
    <row r="25" spans="1:7" s="3" customFormat="1" ht="39" customHeight="1">
      <c r="A25" s="7"/>
      <c r="B25" s="7"/>
      <c r="C25" s="11" t="s">
        <v>34</v>
      </c>
      <c r="D25" s="12" t="s">
        <v>35</v>
      </c>
      <c r="E25" s="13">
        <v>15000</v>
      </c>
      <c r="F25" s="21">
        <v>2200</v>
      </c>
      <c r="G25" s="28">
        <f t="shared" si="0"/>
        <v>0.14666666666666667</v>
      </c>
    </row>
    <row r="26" spans="1:7" s="3" customFormat="1" ht="45.75" customHeight="1">
      <c r="A26" s="4" t="s">
        <v>39</v>
      </c>
      <c r="B26" s="4"/>
      <c r="C26" s="4"/>
      <c r="D26" s="5" t="s">
        <v>40</v>
      </c>
      <c r="E26" s="6">
        <f>E27</f>
        <v>813</v>
      </c>
      <c r="F26" s="6">
        <f>F27</f>
        <v>408</v>
      </c>
      <c r="G26" s="26">
        <f t="shared" si="0"/>
        <v>0.5018450184501845</v>
      </c>
    </row>
    <row r="27" spans="1:7" s="3" customFormat="1" ht="45.75" customHeight="1">
      <c r="A27" s="7"/>
      <c r="B27" s="8" t="s">
        <v>41</v>
      </c>
      <c r="C27" s="8"/>
      <c r="D27" s="9" t="s">
        <v>42</v>
      </c>
      <c r="E27" s="10">
        <f>E28</f>
        <v>813</v>
      </c>
      <c r="F27" s="10">
        <f>F28</f>
        <v>408</v>
      </c>
      <c r="G27" s="27">
        <f t="shared" si="0"/>
        <v>0.5018450184501845</v>
      </c>
    </row>
    <row r="28" spans="1:7" s="3" customFormat="1" ht="58.5" customHeight="1">
      <c r="A28" s="7"/>
      <c r="B28" s="7"/>
      <c r="C28" s="11" t="s">
        <v>12</v>
      </c>
      <c r="D28" s="12" t="s">
        <v>13</v>
      </c>
      <c r="E28" s="13">
        <v>813</v>
      </c>
      <c r="F28" s="21">
        <v>408</v>
      </c>
      <c r="G28" s="28">
        <f t="shared" si="0"/>
        <v>0.5018450184501845</v>
      </c>
    </row>
    <row r="29" spans="1:7" s="3" customFormat="1" ht="45.75" customHeight="1">
      <c r="A29" s="4" t="s">
        <v>43</v>
      </c>
      <c r="B29" s="4"/>
      <c r="C29" s="4"/>
      <c r="D29" s="5" t="s">
        <v>44</v>
      </c>
      <c r="E29" s="6">
        <f>E30</f>
        <v>422200</v>
      </c>
      <c r="F29" s="6">
        <f>F30</f>
        <v>0</v>
      </c>
      <c r="G29" s="26">
        <f t="shared" si="0"/>
        <v>0</v>
      </c>
    </row>
    <row r="30" spans="1:7" s="3" customFormat="1" ht="45.75" customHeight="1">
      <c r="A30" s="7"/>
      <c r="B30" s="8" t="s">
        <v>45</v>
      </c>
      <c r="C30" s="8"/>
      <c r="D30" s="9" t="s">
        <v>46</v>
      </c>
      <c r="E30" s="10">
        <f>E31+E32</f>
        <v>422200</v>
      </c>
      <c r="F30" s="10">
        <f>F31+F32</f>
        <v>0</v>
      </c>
      <c r="G30" s="27">
        <f t="shared" si="0"/>
        <v>0</v>
      </c>
    </row>
    <row r="31" spans="1:7" s="3" customFormat="1" ht="45.75" customHeight="1">
      <c r="A31" s="7"/>
      <c r="B31" s="7"/>
      <c r="C31" s="11" t="s">
        <v>47</v>
      </c>
      <c r="D31" s="12" t="s">
        <v>48</v>
      </c>
      <c r="E31" s="13">
        <v>100000</v>
      </c>
      <c r="F31" s="13">
        <v>0</v>
      </c>
      <c r="G31" s="28">
        <f t="shared" si="0"/>
        <v>0</v>
      </c>
    </row>
    <row r="32" spans="1:7" s="3" customFormat="1" ht="66" customHeight="1">
      <c r="A32" s="7"/>
      <c r="B32" s="7"/>
      <c r="C32" s="11" t="s">
        <v>26</v>
      </c>
      <c r="D32" s="12" t="s">
        <v>27</v>
      </c>
      <c r="E32" s="13">
        <v>322200</v>
      </c>
      <c r="F32" s="13">
        <v>0</v>
      </c>
      <c r="G32" s="28">
        <f t="shared" si="0"/>
        <v>0</v>
      </c>
    </row>
    <row r="33" spans="1:7" s="3" customFormat="1" ht="45.75" customHeight="1">
      <c r="A33" s="4" t="s">
        <v>49</v>
      </c>
      <c r="B33" s="4"/>
      <c r="C33" s="4"/>
      <c r="D33" s="5" t="s">
        <v>50</v>
      </c>
      <c r="E33" s="6">
        <f>E34+E36+E43+E51+E58+E61</f>
        <v>3796811</v>
      </c>
      <c r="F33" s="6">
        <f>F34+F36+F43+F51+F58+F61</f>
        <v>1878913.2799999998</v>
      </c>
      <c r="G33" s="26">
        <f t="shared" si="0"/>
        <v>0.4948661600485249</v>
      </c>
    </row>
    <row r="34" spans="1:7" s="3" customFormat="1" ht="45.75" customHeight="1">
      <c r="A34" s="7"/>
      <c r="B34" s="8" t="s">
        <v>51</v>
      </c>
      <c r="C34" s="8"/>
      <c r="D34" s="9" t="s">
        <v>52</v>
      </c>
      <c r="E34" s="10">
        <f>E35</f>
        <v>4000</v>
      </c>
      <c r="F34" s="10">
        <f>F35</f>
        <v>560</v>
      </c>
      <c r="G34" s="27">
        <f t="shared" si="0"/>
        <v>0.14</v>
      </c>
    </row>
    <row r="35" spans="1:7" s="3" customFormat="1" ht="45.75" customHeight="1">
      <c r="A35" s="7"/>
      <c r="B35" s="7"/>
      <c r="C35" s="11" t="s">
        <v>53</v>
      </c>
      <c r="D35" s="12" t="s">
        <v>54</v>
      </c>
      <c r="E35" s="13">
        <v>4000</v>
      </c>
      <c r="F35" s="21">
        <v>560</v>
      </c>
      <c r="G35" s="28">
        <f t="shared" si="0"/>
        <v>0.14</v>
      </c>
    </row>
    <row r="36" spans="1:7" s="3" customFormat="1" ht="45.75" customHeight="1">
      <c r="A36" s="7"/>
      <c r="B36" s="8" t="s">
        <v>55</v>
      </c>
      <c r="C36" s="8"/>
      <c r="D36" s="9" t="s">
        <v>56</v>
      </c>
      <c r="E36" s="10">
        <f>E37+E38+E39+E40+E41+E42</f>
        <v>404947</v>
      </c>
      <c r="F36" s="10">
        <f>F37+F38+F39+F40+F41+F42</f>
        <v>217401.2</v>
      </c>
      <c r="G36" s="27">
        <f aca="true" t="shared" si="1" ref="G36:G67">F36/E36</f>
        <v>0.5368633426102676</v>
      </c>
    </row>
    <row r="37" spans="1:7" s="3" customFormat="1" ht="39.75" customHeight="1">
      <c r="A37" s="7"/>
      <c r="B37" s="7"/>
      <c r="C37" s="11" t="s">
        <v>57</v>
      </c>
      <c r="D37" s="12" t="s">
        <v>58</v>
      </c>
      <c r="E37" s="13">
        <v>358567</v>
      </c>
      <c r="F37" s="21">
        <v>191876</v>
      </c>
      <c r="G37" s="28">
        <f t="shared" si="1"/>
        <v>0.5351189596365533</v>
      </c>
    </row>
    <row r="38" spans="1:7" s="3" customFormat="1" ht="39" customHeight="1">
      <c r="A38" s="7"/>
      <c r="B38" s="7"/>
      <c r="C38" s="11" t="s">
        <v>59</v>
      </c>
      <c r="D38" s="12" t="s">
        <v>60</v>
      </c>
      <c r="E38" s="13">
        <v>1357</v>
      </c>
      <c r="F38" s="21">
        <v>580.2</v>
      </c>
      <c r="G38" s="28">
        <f t="shared" si="1"/>
        <v>0.42756079587324985</v>
      </c>
    </row>
    <row r="39" spans="1:7" s="3" customFormat="1" ht="41.25" customHeight="1">
      <c r="A39" s="7"/>
      <c r="B39" s="7"/>
      <c r="C39" s="11" t="s">
        <v>61</v>
      </c>
      <c r="D39" s="12" t="s">
        <v>62</v>
      </c>
      <c r="E39" s="13">
        <v>20254</v>
      </c>
      <c r="F39" s="21">
        <v>13020</v>
      </c>
      <c r="G39" s="28">
        <f t="shared" si="1"/>
        <v>0.6428359830157006</v>
      </c>
    </row>
    <row r="40" spans="1:7" s="3" customFormat="1" ht="41.25" customHeight="1">
      <c r="A40" s="7"/>
      <c r="B40" s="7"/>
      <c r="C40" s="11" t="s">
        <v>63</v>
      </c>
      <c r="D40" s="12" t="s">
        <v>64</v>
      </c>
      <c r="E40" s="13">
        <v>24369</v>
      </c>
      <c r="F40" s="21">
        <v>11824</v>
      </c>
      <c r="G40" s="28">
        <f t="shared" si="1"/>
        <v>0.4852066149616316</v>
      </c>
    </row>
    <row r="41" spans="1:7" s="3" customFormat="1" ht="39" customHeight="1">
      <c r="A41" s="7"/>
      <c r="B41" s="7"/>
      <c r="C41" s="11" t="s">
        <v>65</v>
      </c>
      <c r="D41" s="12" t="s">
        <v>66</v>
      </c>
      <c r="E41" s="13">
        <v>200</v>
      </c>
      <c r="F41" s="21">
        <v>0</v>
      </c>
      <c r="G41" s="28">
        <f t="shared" si="1"/>
        <v>0</v>
      </c>
    </row>
    <row r="42" spans="1:7" s="3" customFormat="1" ht="38.25" customHeight="1">
      <c r="A42" s="7"/>
      <c r="B42" s="7"/>
      <c r="C42" s="11" t="s">
        <v>67</v>
      </c>
      <c r="D42" s="12" t="s">
        <v>68</v>
      </c>
      <c r="E42" s="13">
        <v>200</v>
      </c>
      <c r="F42" s="21">
        <v>101</v>
      </c>
      <c r="G42" s="28">
        <f t="shared" si="1"/>
        <v>0.505</v>
      </c>
    </row>
    <row r="43" spans="1:7" s="3" customFormat="1" ht="51" customHeight="1">
      <c r="A43" s="7"/>
      <c r="B43" s="8" t="s">
        <v>69</v>
      </c>
      <c r="C43" s="8"/>
      <c r="D43" s="9" t="s">
        <v>70</v>
      </c>
      <c r="E43" s="10">
        <f>E44+E45+E46+E47+E48+E49+E50</f>
        <v>1558043</v>
      </c>
      <c r="F43" s="10">
        <f>F44+F45+F46+F47+F48+F49+F50</f>
        <v>822520.11</v>
      </c>
      <c r="G43" s="27">
        <f t="shared" si="1"/>
        <v>0.5279187480704961</v>
      </c>
    </row>
    <row r="44" spans="1:7" s="3" customFormat="1" ht="41.25" customHeight="1">
      <c r="A44" s="7"/>
      <c r="B44" s="7"/>
      <c r="C44" s="11" t="s">
        <v>57</v>
      </c>
      <c r="D44" s="12" t="s">
        <v>58</v>
      </c>
      <c r="E44" s="13">
        <v>324430</v>
      </c>
      <c r="F44" s="21">
        <v>197864.06</v>
      </c>
      <c r="G44" s="28">
        <f t="shared" si="1"/>
        <v>0.6098821317387418</v>
      </c>
    </row>
    <row r="45" spans="1:7" s="3" customFormat="1" ht="39" customHeight="1">
      <c r="A45" s="7"/>
      <c r="B45" s="7"/>
      <c r="C45" s="11" t="s">
        <v>59</v>
      </c>
      <c r="D45" s="12" t="s">
        <v>60</v>
      </c>
      <c r="E45" s="13">
        <v>859576</v>
      </c>
      <c r="F45" s="21">
        <v>433925.87</v>
      </c>
      <c r="G45" s="28">
        <f t="shared" si="1"/>
        <v>0.5048138500842275</v>
      </c>
    </row>
    <row r="46" spans="1:7" s="3" customFormat="1" ht="39.75" customHeight="1">
      <c r="A46" s="7"/>
      <c r="B46" s="7"/>
      <c r="C46" s="11" t="s">
        <v>61</v>
      </c>
      <c r="D46" s="12" t="s">
        <v>62</v>
      </c>
      <c r="E46" s="13">
        <v>69631</v>
      </c>
      <c r="F46" s="21">
        <v>47241.4</v>
      </c>
      <c r="G46" s="28">
        <f t="shared" si="1"/>
        <v>0.6784535623501027</v>
      </c>
    </row>
    <row r="47" spans="1:7" s="3" customFormat="1" ht="37.5" customHeight="1">
      <c r="A47" s="7"/>
      <c r="B47" s="7"/>
      <c r="C47" s="11" t="s">
        <v>63</v>
      </c>
      <c r="D47" s="12" t="s">
        <v>64</v>
      </c>
      <c r="E47" s="13">
        <v>219406</v>
      </c>
      <c r="F47" s="21">
        <v>114260.4</v>
      </c>
      <c r="G47" s="28">
        <f t="shared" si="1"/>
        <v>0.520771537697237</v>
      </c>
    </row>
    <row r="48" spans="1:7" s="3" customFormat="1" ht="39.75" customHeight="1">
      <c r="A48" s="7"/>
      <c r="B48" s="7"/>
      <c r="C48" s="11" t="s">
        <v>71</v>
      </c>
      <c r="D48" s="12" t="s">
        <v>72</v>
      </c>
      <c r="E48" s="13">
        <v>15000</v>
      </c>
      <c r="F48" s="21">
        <v>3246.3</v>
      </c>
      <c r="G48" s="28">
        <f t="shared" si="1"/>
        <v>0.21642</v>
      </c>
    </row>
    <row r="49" spans="1:7" s="3" customFormat="1" ht="41.25" customHeight="1">
      <c r="A49" s="7"/>
      <c r="B49" s="7"/>
      <c r="C49" s="11" t="s">
        <v>73</v>
      </c>
      <c r="D49" s="12" t="s">
        <v>74</v>
      </c>
      <c r="E49" s="13">
        <v>50000</v>
      </c>
      <c r="F49" s="21">
        <v>24626</v>
      </c>
      <c r="G49" s="28">
        <f t="shared" si="1"/>
        <v>0.49252</v>
      </c>
    </row>
    <row r="50" spans="1:7" s="3" customFormat="1" ht="45.75" customHeight="1">
      <c r="A50" s="7"/>
      <c r="B50" s="7"/>
      <c r="C50" s="11" t="s">
        <v>67</v>
      </c>
      <c r="D50" s="12" t="s">
        <v>68</v>
      </c>
      <c r="E50" s="13">
        <v>20000</v>
      </c>
      <c r="F50" s="21">
        <v>1356.08</v>
      </c>
      <c r="G50" s="28">
        <f t="shared" si="1"/>
        <v>0.067804</v>
      </c>
    </row>
    <row r="51" spans="1:7" s="3" customFormat="1" ht="45.75" customHeight="1">
      <c r="A51" s="7"/>
      <c r="B51" s="8" t="s">
        <v>75</v>
      </c>
      <c r="C51" s="8"/>
      <c r="D51" s="9" t="s">
        <v>76</v>
      </c>
      <c r="E51" s="10">
        <f>E52+E53+E54+E55+E56+E57</f>
        <v>71100</v>
      </c>
      <c r="F51" s="10">
        <f>F52+F53+F54+F55+F56+F57</f>
        <v>57110.149999999994</v>
      </c>
      <c r="G51" s="27">
        <f t="shared" si="1"/>
        <v>0.8032369901547116</v>
      </c>
    </row>
    <row r="52" spans="1:7" s="3" customFormat="1" ht="41.25" customHeight="1">
      <c r="A52" s="7"/>
      <c r="B52" s="7"/>
      <c r="C52" s="11" t="s">
        <v>77</v>
      </c>
      <c r="D52" s="12" t="s">
        <v>78</v>
      </c>
      <c r="E52" s="13">
        <v>6500</v>
      </c>
      <c r="F52" s="21">
        <v>2897</v>
      </c>
      <c r="G52" s="28">
        <f t="shared" si="1"/>
        <v>0.44569230769230767</v>
      </c>
    </row>
    <row r="53" spans="1:7" s="3" customFormat="1" ht="42" customHeight="1">
      <c r="A53" s="7"/>
      <c r="B53" s="7"/>
      <c r="C53" s="11" t="s">
        <v>79</v>
      </c>
      <c r="D53" s="12" t="s">
        <v>80</v>
      </c>
      <c r="E53" s="13">
        <v>22000</v>
      </c>
      <c r="F53" s="21">
        <v>24169.38</v>
      </c>
      <c r="G53" s="28">
        <f t="shared" si="1"/>
        <v>1.0986081818181819</v>
      </c>
    </row>
    <row r="54" spans="1:7" s="3" customFormat="1" ht="45.75" customHeight="1">
      <c r="A54" s="7"/>
      <c r="B54" s="7"/>
      <c r="C54" s="11" t="s">
        <v>81</v>
      </c>
      <c r="D54" s="12" t="s">
        <v>82</v>
      </c>
      <c r="E54" s="13">
        <v>40000</v>
      </c>
      <c r="F54" s="21">
        <v>29023.1</v>
      </c>
      <c r="G54" s="28">
        <f t="shared" si="1"/>
        <v>0.7255775</v>
      </c>
    </row>
    <row r="55" spans="1:7" s="3" customFormat="1" ht="45.75" customHeight="1">
      <c r="A55" s="7"/>
      <c r="B55" s="7"/>
      <c r="C55" s="11" t="s">
        <v>83</v>
      </c>
      <c r="D55" s="12" t="s">
        <v>84</v>
      </c>
      <c r="E55" s="13">
        <v>2500</v>
      </c>
      <c r="F55" s="21">
        <v>993.57</v>
      </c>
      <c r="G55" s="28">
        <f t="shared" si="1"/>
        <v>0.397428</v>
      </c>
    </row>
    <row r="56" spans="1:7" s="3" customFormat="1" ht="42" customHeight="1">
      <c r="A56" s="7"/>
      <c r="B56" s="7"/>
      <c r="C56" s="11" t="s">
        <v>37</v>
      </c>
      <c r="D56" s="12" t="s">
        <v>38</v>
      </c>
      <c r="E56" s="13">
        <v>100</v>
      </c>
      <c r="F56" s="21">
        <v>11.6</v>
      </c>
      <c r="G56" s="28">
        <f t="shared" si="1"/>
        <v>0.11599999999999999</v>
      </c>
    </row>
    <row r="57" spans="1:7" s="3" customFormat="1" ht="38.25" customHeight="1">
      <c r="A57" s="7"/>
      <c r="B57" s="7"/>
      <c r="C57" s="11" t="s">
        <v>20</v>
      </c>
      <c r="D57" s="12" t="s">
        <v>21</v>
      </c>
      <c r="E57" s="13">
        <v>0</v>
      </c>
      <c r="F57" s="21">
        <v>15.5</v>
      </c>
      <c r="G57" s="30" t="e">
        <f t="shared" si="1"/>
        <v>#DIV/0!</v>
      </c>
    </row>
    <row r="58" spans="1:7" s="3" customFormat="1" ht="45.75" customHeight="1">
      <c r="A58" s="7"/>
      <c r="B58" s="8" t="s">
        <v>85</v>
      </c>
      <c r="C58" s="8"/>
      <c r="D58" s="9" t="s">
        <v>86</v>
      </c>
      <c r="E58" s="10">
        <f>E59+E60</f>
        <v>1722721</v>
      </c>
      <c r="F58" s="10">
        <f>F59+F60</f>
        <v>781321.82</v>
      </c>
      <c r="G58" s="27">
        <f t="shared" si="1"/>
        <v>0.4535393833360132</v>
      </c>
    </row>
    <row r="59" spans="1:7" s="3" customFormat="1" ht="45.75" customHeight="1">
      <c r="A59" s="7"/>
      <c r="B59" s="7"/>
      <c r="C59" s="11" t="s">
        <v>87</v>
      </c>
      <c r="D59" s="12" t="s">
        <v>52</v>
      </c>
      <c r="E59" s="13">
        <v>1707721</v>
      </c>
      <c r="F59" s="21">
        <v>779327</v>
      </c>
      <c r="G59" s="28">
        <f t="shared" si="1"/>
        <v>0.4563549900715632</v>
      </c>
    </row>
    <row r="60" spans="1:7" s="3" customFormat="1" ht="45.75" customHeight="1">
      <c r="A60" s="7"/>
      <c r="B60" s="7"/>
      <c r="C60" s="11" t="s">
        <v>88</v>
      </c>
      <c r="D60" s="12" t="s">
        <v>89</v>
      </c>
      <c r="E60" s="13">
        <v>15000</v>
      </c>
      <c r="F60" s="21">
        <v>1994.82</v>
      </c>
      <c r="G60" s="28">
        <f t="shared" si="1"/>
        <v>0.132988</v>
      </c>
    </row>
    <row r="61" spans="1:7" s="3" customFormat="1" ht="45.75" customHeight="1">
      <c r="A61" s="7"/>
      <c r="B61" s="8" t="s">
        <v>90</v>
      </c>
      <c r="C61" s="8"/>
      <c r="D61" s="9" t="s">
        <v>91</v>
      </c>
      <c r="E61" s="10">
        <f>E62</f>
        <v>36000</v>
      </c>
      <c r="F61" s="10">
        <f>F62</f>
        <v>0</v>
      </c>
      <c r="G61" s="27">
        <f t="shared" si="1"/>
        <v>0</v>
      </c>
    </row>
    <row r="62" spans="1:7" s="3" customFormat="1" ht="40.5" customHeight="1">
      <c r="A62" s="7"/>
      <c r="B62" s="7"/>
      <c r="C62" s="11" t="s">
        <v>92</v>
      </c>
      <c r="D62" s="12" t="s">
        <v>93</v>
      </c>
      <c r="E62" s="13">
        <v>36000</v>
      </c>
      <c r="F62" s="20">
        <v>0</v>
      </c>
      <c r="G62" s="28">
        <f t="shared" si="1"/>
        <v>0</v>
      </c>
    </row>
    <row r="63" spans="1:7" s="3" customFormat="1" ht="45.75" customHeight="1">
      <c r="A63" s="4" t="s">
        <v>94</v>
      </c>
      <c r="B63" s="4"/>
      <c r="C63" s="4"/>
      <c r="D63" s="5" t="s">
        <v>95</v>
      </c>
      <c r="E63" s="6">
        <f>E64+E66</f>
        <v>4428990</v>
      </c>
      <c r="F63" s="6">
        <f>F64+F66</f>
        <v>2511060</v>
      </c>
      <c r="G63" s="26">
        <f t="shared" si="1"/>
        <v>0.5669599615262171</v>
      </c>
    </row>
    <row r="64" spans="1:7" s="3" customFormat="1" ht="45.75" customHeight="1">
      <c r="A64" s="7"/>
      <c r="B64" s="8" t="s">
        <v>96</v>
      </c>
      <c r="C64" s="8"/>
      <c r="D64" s="9" t="s">
        <v>97</v>
      </c>
      <c r="E64" s="10">
        <f>E65</f>
        <v>2570220</v>
      </c>
      <c r="F64" s="10">
        <f>F65</f>
        <v>1581672</v>
      </c>
      <c r="G64" s="27">
        <f t="shared" si="1"/>
        <v>0.6153838970983029</v>
      </c>
    </row>
    <row r="65" spans="1:7" s="3" customFormat="1" ht="39.75" customHeight="1">
      <c r="A65" s="7"/>
      <c r="B65" s="7"/>
      <c r="C65" s="11" t="s">
        <v>98</v>
      </c>
      <c r="D65" s="12" t="s">
        <v>99</v>
      </c>
      <c r="E65" s="13">
        <v>2570220</v>
      </c>
      <c r="F65" s="21">
        <v>1581672</v>
      </c>
      <c r="G65" s="28">
        <f t="shared" si="1"/>
        <v>0.6153838970983029</v>
      </c>
    </row>
    <row r="66" spans="1:7" s="3" customFormat="1" ht="45.75" customHeight="1">
      <c r="A66" s="7"/>
      <c r="B66" s="8" t="s">
        <v>100</v>
      </c>
      <c r="C66" s="8"/>
      <c r="D66" s="9" t="s">
        <v>101</v>
      </c>
      <c r="E66" s="10">
        <f>E67</f>
        <v>1858770</v>
      </c>
      <c r="F66" s="10">
        <f>F67</f>
        <v>929388</v>
      </c>
      <c r="G66" s="27">
        <f t="shared" si="1"/>
        <v>0.5000016139705289</v>
      </c>
    </row>
    <row r="67" spans="1:7" s="3" customFormat="1" ht="41.25" customHeight="1">
      <c r="A67" s="7"/>
      <c r="B67" s="7"/>
      <c r="C67" s="11" t="s">
        <v>98</v>
      </c>
      <c r="D67" s="12" t="s">
        <v>99</v>
      </c>
      <c r="E67" s="13">
        <v>1858770</v>
      </c>
      <c r="F67" s="21">
        <v>929388</v>
      </c>
      <c r="G67" s="28">
        <f t="shared" si="1"/>
        <v>0.5000016139705289</v>
      </c>
    </row>
    <row r="68" spans="1:7" s="3" customFormat="1" ht="45.75" customHeight="1">
      <c r="A68" s="4" t="s">
        <v>102</v>
      </c>
      <c r="B68" s="4"/>
      <c r="C68" s="4"/>
      <c r="D68" s="5" t="s">
        <v>103</v>
      </c>
      <c r="E68" s="6">
        <f>E69+E71</f>
        <v>168322</v>
      </c>
      <c r="F68" s="6">
        <f>F69+F71</f>
        <v>73389.88</v>
      </c>
      <c r="G68" s="26">
        <f aca="true" t="shared" si="2" ref="G68:G99">F68/E68</f>
        <v>0.43600884019914216</v>
      </c>
    </row>
    <row r="69" spans="1:7" s="3" customFormat="1" ht="45.75" customHeight="1">
      <c r="A69" s="7"/>
      <c r="B69" s="8" t="s">
        <v>104</v>
      </c>
      <c r="C69" s="8"/>
      <c r="D69" s="9" t="s">
        <v>105</v>
      </c>
      <c r="E69" s="10">
        <f>E70</f>
        <v>2000</v>
      </c>
      <c r="F69" s="10">
        <f>F70</f>
        <v>1347.5</v>
      </c>
      <c r="G69" s="27">
        <f t="shared" si="2"/>
        <v>0.67375</v>
      </c>
    </row>
    <row r="70" spans="1:7" s="3" customFormat="1" ht="60.75" customHeight="1">
      <c r="A70" s="7"/>
      <c r="B70" s="7"/>
      <c r="C70" s="11" t="s">
        <v>8</v>
      </c>
      <c r="D70" s="12" t="s">
        <v>9</v>
      </c>
      <c r="E70" s="13">
        <v>2000</v>
      </c>
      <c r="F70" s="21">
        <v>1347.5</v>
      </c>
      <c r="G70" s="28">
        <f t="shared" si="2"/>
        <v>0.67375</v>
      </c>
    </row>
    <row r="71" spans="1:7" s="3" customFormat="1" ht="45.75" customHeight="1">
      <c r="A71" s="7"/>
      <c r="B71" s="8" t="s">
        <v>106</v>
      </c>
      <c r="C71" s="8"/>
      <c r="D71" s="9" t="s">
        <v>107</v>
      </c>
      <c r="E71" s="10">
        <f>E72+E73+E74</f>
        <v>166322</v>
      </c>
      <c r="F71" s="10">
        <f>F72+F73+F74</f>
        <v>72042.38</v>
      </c>
      <c r="G71" s="27">
        <f t="shared" si="2"/>
        <v>0.4331500342708722</v>
      </c>
    </row>
    <row r="72" spans="1:7" s="3" customFormat="1" ht="45.75" customHeight="1">
      <c r="A72" s="7"/>
      <c r="B72" s="7"/>
      <c r="C72" s="11" t="s">
        <v>108</v>
      </c>
      <c r="D72" s="12" t="s">
        <v>109</v>
      </c>
      <c r="E72" s="13">
        <v>29000</v>
      </c>
      <c r="F72" s="21">
        <v>9972</v>
      </c>
      <c r="G72" s="28">
        <f t="shared" si="2"/>
        <v>0.34386206896551724</v>
      </c>
    </row>
    <row r="73" spans="1:7" s="3" customFormat="1" ht="45.75" customHeight="1">
      <c r="A73" s="7"/>
      <c r="B73" s="7"/>
      <c r="C73" s="11" t="s">
        <v>18</v>
      </c>
      <c r="D73" s="12" t="s">
        <v>19</v>
      </c>
      <c r="E73" s="13">
        <v>45000</v>
      </c>
      <c r="F73" s="21">
        <v>15907.38</v>
      </c>
      <c r="G73" s="28">
        <f t="shared" si="2"/>
        <v>0.35349733333333333</v>
      </c>
    </row>
    <row r="74" spans="1:7" s="3" customFormat="1" ht="45.75" customHeight="1">
      <c r="A74" s="7"/>
      <c r="B74" s="7"/>
      <c r="C74" s="11" t="s">
        <v>110</v>
      </c>
      <c r="D74" s="12" t="s">
        <v>111</v>
      </c>
      <c r="E74" s="13">
        <v>92322</v>
      </c>
      <c r="F74" s="21">
        <v>46163</v>
      </c>
      <c r="G74" s="28">
        <f t="shared" si="2"/>
        <v>0.5000216633088538</v>
      </c>
    </row>
    <row r="75" spans="1:7" s="3" customFormat="1" ht="45.75" customHeight="1">
      <c r="A75" s="4" t="s">
        <v>112</v>
      </c>
      <c r="B75" s="4"/>
      <c r="C75" s="4"/>
      <c r="D75" s="5" t="s">
        <v>113</v>
      </c>
      <c r="E75" s="6">
        <f>E76</f>
        <v>28000</v>
      </c>
      <c r="F75" s="6">
        <f>F76</f>
        <v>11650.1</v>
      </c>
      <c r="G75" s="26">
        <f t="shared" si="2"/>
        <v>0.41607500000000003</v>
      </c>
    </row>
    <row r="76" spans="1:7" s="3" customFormat="1" ht="45.75" customHeight="1">
      <c r="A76" s="7"/>
      <c r="B76" s="8" t="s">
        <v>114</v>
      </c>
      <c r="C76" s="8"/>
      <c r="D76" s="9" t="s">
        <v>115</v>
      </c>
      <c r="E76" s="10">
        <f>E77</f>
        <v>28000</v>
      </c>
      <c r="F76" s="10">
        <f>F77</f>
        <v>11650.1</v>
      </c>
      <c r="G76" s="27">
        <f t="shared" si="2"/>
        <v>0.41607500000000003</v>
      </c>
    </row>
    <row r="77" spans="1:7" s="3" customFormat="1" ht="59.25" customHeight="1">
      <c r="A77" s="7"/>
      <c r="B77" s="7"/>
      <c r="C77" s="11" t="s">
        <v>8</v>
      </c>
      <c r="D77" s="12" t="s">
        <v>9</v>
      </c>
      <c r="E77" s="13">
        <v>28000</v>
      </c>
      <c r="F77" s="21">
        <v>11650.1</v>
      </c>
      <c r="G77" s="28">
        <f t="shared" si="2"/>
        <v>0.41607500000000003</v>
      </c>
    </row>
    <row r="78" spans="1:7" s="3" customFormat="1" ht="45.75" customHeight="1">
      <c r="A78" s="4" t="s">
        <v>116</v>
      </c>
      <c r="B78" s="4"/>
      <c r="C78" s="4"/>
      <c r="D78" s="5" t="s">
        <v>117</v>
      </c>
      <c r="E78" s="6">
        <f>E79+E82+E84+E86+E88+E91</f>
        <v>186845</v>
      </c>
      <c r="F78" s="6">
        <f>F79+F82+F84+F86+F88+F91</f>
        <v>105921.86</v>
      </c>
      <c r="G78" s="26">
        <f t="shared" si="2"/>
        <v>0.5668969466670235</v>
      </c>
    </row>
    <row r="79" spans="1:7" s="3" customFormat="1" ht="54.75" customHeight="1">
      <c r="A79" s="7"/>
      <c r="B79" s="8" t="s">
        <v>118</v>
      </c>
      <c r="C79" s="8"/>
      <c r="D79" s="9" t="s">
        <v>119</v>
      </c>
      <c r="E79" s="10">
        <f>E80+E81</f>
        <v>12100</v>
      </c>
      <c r="F79" s="10">
        <f>F80+F81</f>
        <v>7320</v>
      </c>
      <c r="G79" s="27">
        <f t="shared" si="2"/>
        <v>0.6049586776859505</v>
      </c>
    </row>
    <row r="80" spans="1:7" s="3" customFormat="1" ht="51.75" customHeight="1">
      <c r="A80" s="7"/>
      <c r="B80" s="7"/>
      <c r="C80" s="11" t="s">
        <v>12</v>
      </c>
      <c r="D80" s="12" t="s">
        <v>13</v>
      </c>
      <c r="E80" s="13">
        <v>7500</v>
      </c>
      <c r="F80" s="21">
        <v>4460</v>
      </c>
      <c r="G80" s="28">
        <f t="shared" si="2"/>
        <v>0.5946666666666667</v>
      </c>
    </row>
    <row r="81" spans="1:7" s="3" customFormat="1" ht="45.75" customHeight="1">
      <c r="A81" s="7"/>
      <c r="B81" s="7"/>
      <c r="C81" s="11" t="s">
        <v>110</v>
      </c>
      <c r="D81" s="12" t="s">
        <v>111</v>
      </c>
      <c r="E81" s="13">
        <v>4600</v>
      </c>
      <c r="F81" s="21">
        <v>2860</v>
      </c>
      <c r="G81" s="28">
        <f t="shared" si="2"/>
        <v>0.6217391304347826</v>
      </c>
    </row>
    <row r="82" spans="1:7" s="3" customFormat="1" ht="45.75" customHeight="1">
      <c r="A82" s="7"/>
      <c r="B82" s="8" t="s">
        <v>120</v>
      </c>
      <c r="C82" s="8"/>
      <c r="D82" s="9" t="s">
        <v>121</v>
      </c>
      <c r="E82" s="10">
        <f>E83</f>
        <v>2300</v>
      </c>
      <c r="F82" s="10">
        <f>F83</f>
        <v>951</v>
      </c>
      <c r="G82" s="27">
        <f t="shared" si="2"/>
        <v>0.41347826086956524</v>
      </c>
    </row>
    <row r="83" spans="1:7" s="3" customFormat="1" ht="45.75" customHeight="1">
      <c r="A83" s="7"/>
      <c r="B83" s="7"/>
      <c r="C83" s="11" t="s">
        <v>110</v>
      </c>
      <c r="D83" s="12" t="s">
        <v>111</v>
      </c>
      <c r="E83" s="13">
        <v>2300</v>
      </c>
      <c r="F83" s="21">
        <v>951</v>
      </c>
      <c r="G83" s="28">
        <f t="shared" si="2"/>
        <v>0.41347826086956524</v>
      </c>
    </row>
    <row r="84" spans="1:7" s="3" customFormat="1" ht="45.75" customHeight="1">
      <c r="A84" s="7"/>
      <c r="B84" s="8" t="s">
        <v>122</v>
      </c>
      <c r="C84" s="8"/>
      <c r="D84" s="9" t="s">
        <v>123</v>
      </c>
      <c r="E84" s="10">
        <f>E85</f>
        <v>32865</v>
      </c>
      <c r="F84" s="10">
        <f>F85</f>
        <v>32000</v>
      </c>
      <c r="G84" s="27">
        <f t="shared" si="2"/>
        <v>0.9736802069070439</v>
      </c>
    </row>
    <row r="85" spans="1:7" s="3" customFormat="1" ht="45.75" customHeight="1">
      <c r="A85" s="7"/>
      <c r="B85" s="7"/>
      <c r="C85" s="11" t="s">
        <v>110</v>
      </c>
      <c r="D85" s="12" t="s">
        <v>111</v>
      </c>
      <c r="E85" s="13">
        <v>32865</v>
      </c>
      <c r="F85" s="21">
        <v>32000</v>
      </c>
      <c r="G85" s="28">
        <f t="shared" si="2"/>
        <v>0.9736802069070439</v>
      </c>
    </row>
    <row r="86" spans="1:7" s="3" customFormat="1" ht="45.75" customHeight="1">
      <c r="A86" s="7"/>
      <c r="B86" s="8" t="s">
        <v>124</v>
      </c>
      <c r="C86" s="8"/>
      <c r="D86" s="9" t="s">
        <v>125</v>
      </c>
      <c r="E86" s="10">
        <f>E87</f>
        <v>85700</v>
      </c>
      <c r="F86" s="10">
        <f>F87</f>
        <v>42850</v>
      </c>
      <c r="G86" s="27">
        <f t="shared" si="2"/>
        <v>0.5</v>
      </c>
    </row>
    <row r="87" spans="1:7" s="3" customFormat="1" ht="45.75" customHeight="1">
      <c r="A87" s="7"/>
      <c r="B87" s="7"/>
      <c r="C87" s="11" t="s">
        <v>110</v>
      </c>
      <c r="D87" s="12" t="s">
        <v>111</v>
      </c>
      <c r="E87" s="13">
        <v>85700</v>
      </c>
      <c r="F87" s="21">
        <v>42850</v>
      </c>
      <c r="G87" s="28">
        <f t="shared" si="2"/>
        <v>0.5</v>
      </c>
    </row>
    <row r="88" spans="1:7" s="3" customFormat="1" ht="45.75" customHeight="1">
      <c r="A88" s="7"/>
      <c r="B88" s="8" t="s">
        <v>126</v>
      </c>
      <c r="C88" s="8"/>
      <c r="D88" s="9" t="s">
        <v>127</v>
      </c>
      <c r="E88" s="10">
        <f>E89+E90</f>
        <v>5880</v>
      </c>
      <c r="F88" s="10">
        <f>F89+F90</f>
        <v>2800.86</v>
      </c>
      <c r="G88" s="27">
        <f t="shared" si="2"/>
        <v>0.47633673469387755</v>
      </c>
    </row>
    <row r="89" spans="1:7" s="3" customFormat="1" ht="51" customHeight="1">
      <c r="A89" s="7"/>
      <c r="B89" s="7"/>
      <c r="C89" s="11" t="s">
        <v>12</v>
      </c>
      <c r="D89" s="12" t="s">
        <v>13</v>
      </c>
      <c r="E89" s="13">
        <v>5880</v>
      </c>
      <c r="F89" s="21">
        <v>2800</v>
      </c>
      <c r="G89" s="28">
        <f t="shared" si="2"/>
        <v>0.47619047619047616</v>
      </c>
    </row>
    <row r="90" spans="1:7" s="3" customFormat="1" ht="45.75" customHeight="1">
      <c r="A90" s="7"/>
      <c r="B90" s="7"/>
      <c r="C90" s="11" t="s">
        <v>155</v>
      </c>
      <c r="D90" s="12" t="s">
        <v>156</v>
      </c>
      <c r="E90" s="13">
        <v>0</v>
      </c>
      <c r="F90" s="21">
        <v>0.86</v>
      </c>
      <c r="G90" s="30" t="e">
        <f t="shared" si="2"/>
        <v>#DIV/0!</v>
      </c>
    </row>
    <row r="91" spans="1:7" s="3" customFormat="1" ht="45.75" customHeight="1">
      <c r="A91" s="7"/>
      <c r="B91" s="8" t="s">
        <v>128</v>
      </c>
      <c r="C91" s="8"/>
      <c r="D91" s="9" t="s">
        <v>129</v>
      </c>
      <c r="E91" s="10">
        <f>E92</f>
        <v>48000</v>
      </c>
      <c r="F91" s="10">
        <f>F92</f>
        <v>20000</v>
      </c>
      <c r="G91" s="27">
        <f t="shared" si="2"/>
        <v>0.4166666666666667</v>
      </c>
    </row>
    <row r="92" spans="1:7" s="3" customFormat="1" ht="45.75" customHeight="1">
      <c r="A92" s="7"/>
      <c r="B92" s="7"/>
      <c r="C92" s="11" t="s">
        <v>110</v>
      </c>
      <c r="D92" s="12" t="s">
        <v>111</v>
      </c>
      <c r="E92" s="13">
        <v>48000</v>
      </c>
      <c r="F92" s="21">
        <v>20000</v>
      </c>
      <c r="G92" s="28">
        <f t="shared" si="2"/>
        <v>0.4166666666666667</v>
      </c>
    </row>
    <row r="93" spans="1:7" s="3" customFormat="1" ht="45.75" customHeight="1">
      <c r="A93" s="4" t="s">
        <v>130</v>
      </c>
      <c r="B93" s="4"/>
      <c r="C93" s="4"/>
      <c r="D93" s="5" t="s">
        <v>131</v>
      </c>
      <c r="E93" s="6">
        <f>E94</f>
        <v>3838</v>
      </c>
      <c r="F93" s="6">
        <f>F94</f>
        <v>3838</v>
      </c>
      <c r="G93" s="26">
        <f t="shared" si="2"/>
        <v>1</v>
      </c>
    </row>
    <row r="94" spans="1:7" s="3" customFormat="1" ht="45.75" customHeight="1">
      <c r="A94" s="7"/>
      <c r="B94" s="8" t="s">
        <v>132</v>
      </c>
      <c r="C94" s="8"/>
      <c r="D94" s="9" t="s">
        <v>133</v>
      </c>
      <c r="E94" s="10">
        <f>E95</f>
        <v>3838</v>
      </c>
      <c r="F94" s="10">
        <f>F95</f>
        <v>3838</v>
      </c>
      <c r="G94" s="27">
        <f t="shared" si="2"/>
        <v>1</v>
      </c>
    </row>
    <row r="95" spans="1:7" s="3" customFormat="1" ht="45.75" customHeight="1">
      <c r="A95" s="7"/>
      <c r="B95" s="7"/>
      <c r="C95" s="11" t="s">
        <v>110</v>
      </c>
      <c r="D95" s="12" t="s">
        <v>111</v>
      </c>
      <c r="E95" s="13">
        <v>3838</v>
      </c>
      <c r="F95" s="21">
        <v>3838</v>
      </c>
      <c r="G95" s="28">
        <f t="shared" si="2"/>
        <v>1</v>
      </c>
    </row>
    <row r="96" spans="1:7" s="3" customFormat="1" ht="45.75" customHeight="1">
      <c r="A96" s="4" t="s">
        <v>134</v>
      </c>
      <c r="B96" s="4"/>
      <c r="C96" s="4"/>
      <c r="D96" s="5" t="s">
        <v>135</v>
      </c>
      <c r="E96" s="6">
        <f>E97+E99+E102</f>
        <v>3423027</v>
      </c>
      <c r="F96" s="6">
        <f>F97+F99+F102</f>
        <v>1861014.22</v>
      </c>
      <c r="G96" s="26">
        <f t="shared" si="2"/>
        <v>0.5436750046084942</v>
      </c>
    </row>
    <row r="97" spans="1:7" s="3" customFormat="1" ht="45.75" customHeight="1">
      <c r="A97" s="7"/>
      <c r="B97" s="8" t="s">
        <v>136</v>
      </c>
      <c r="C97" s="8"/>
      <c r="D97" s="9" t="s">
        <v>137</v>
      </c>
      <c r="E97" s="10">
        <f>E98</f>
        <v>2360000</v>
      </c>
      <c r="F97" s="10">
        <f>F98</f>
        <v>1303711</v>
      </c>
      <c r="G97" s="27">
        <f t="shared" si="2"/>
        <v>0.5524199152542373</v>
      </c>
    </row>
    <row r="98" spans="1:7" s="3" customFormat="1" ht="67.5" customHeight="1">
      <c r="A98" s="7"/>
      <c r="B98" s="7"/>
      <c r="C98" s="11" t="s">
        <v>138</v>
      </c>
      <c r="D98" s="12" t="s">
        <v>139</v>
      </c>
      <c r="E98" s="13">
        <v>2360000</v>
      </c>
      <c r="F98" s="21">
        <v>1303711</v>
      </c>
      <c r="G98" s="28">
        <f t="shared" si="2"/>
        <v>0.5524199152542373</v>
      </c>
    </row>
    <row r="99" spans="1:7" s="3" customFormat="1" ht="49.5" customHeight="1">
      <c r="A99" s="7"/>
      <c r="B99" s="8" t="s">
        <v>140</v>
      </c>
      <c r="C99" s="8"/>
      <c r="D99" s="9" t="s">
        <v>141</v>
      </c>
      <c r="E99" s="10">
        <f>E100+E101</f>
        <v>1063000</v>
      </c>
      <c r="F99" s="10">
        <f>F100+F101</f>
        <v>557302.76</v>
      </c>
      <c r="G99" s="27">
        <f t="shared" si="2"/>
        <v>0.5242735277516463</v>
      </c>
    </row>
    <row r="100" spans="1:7" s="3" customFormat="1" ht="55.5" customHeight="1">
      <c r="A100" s="7"/>
      <c r="B100" s="7"/>
      <c r="C100" s="11" t="s">
        <v>12</v>
      </c>
      <c r="D100" s="12" t="s">
        <v>13</v>
      </c>
      <c r="E100" s="13">
        <v>1063000</v>
      </c>
      <c r="F100" s="21">
        <v>548409</v>
      </c>
      <c r="G100" s="28">
        <f aca="true" t="shared" si="3" ref="G100:G114">F100/E100</f>
        <v>0.5159068673565381</v>
      </c>
    </row>
    <row r="101" spans="1:7" s="3" customFormat="1" ht="45.75" customHeight="1">
      <c r="A101" s="7"/>
      <c r="B101" s="7"/>
      <c r="C101" s="11" t="s">
        <v>155</v>
      </c>
      <c r="D101" s="12" t="s">
        <v>156</v>
      </c>
      <c r="E101" s="13">
        <v>0</v>
      </c>
      <c r="F101" s="21">
        <v>8893.76</v>
      </c>
      <c r="G101" s="30" t="e">
        <f t="shared" si="3"/>
        <v>#DIV/0!</v>
      </c>
    </row>
    <row r="102" spans="1:7" s="3" customFormat="1" ht="45.75" customHeight="1">
      <c r="A102" s="7"/>
      <c r="B102" s="8" t="s">
        <v>142</v>
      </c>
      <c r="C102" s="8"/>
      <c r="D102" s="9" t="s">
        <v>143</v>
      </c>
      <c r="E102" s="10">
        <f>E103+E104</f>
        <v>27</v>
      </c>
      <c r="F102" s="10">
        <f>F103+F104</f>
        <v>0.46</v>
      </c>
      <c r="G102" s="27">
        <f t="shared" si="3"/>
        <v>0.017037037037037038</v>
      </c>
    </row>
    <row r="103" spans="1:7" s="3" customFormat="1" ht="54.75" customHeight="1">
      <c r="A103" s="7"/>
      <c r="B103" s="7"/>
      <c r="C103" s="11" t="s">
        <v>12</v>
      </c>
      <c r="D103" s="12" t="s">
        <v>13</v>
      </c>
      <c r="E103" s="13">
        <v>27</v>
      </c>
      <c r="F103" s="21">
        <v>0</v>
      </c>
      <c r="G103" s="28">
        <f t="shared" si="3"/>
        <v>0</v>
      </c>
    </row>
    <row r="104" spans="1:7" s="3" customFormat="1" ht="45.75" customHeight="1">
      <c r="A104" s="7"/>
      <c r="B104" s="7"/>
      <c r="C104" s="11" t="s">
        <v>155</v>
      </c>
      <c r="D104" s="12" t="s">
        <v>156</v>
      </c>
      <c r="E104" s="13">
        <v>0</v>
      </c>
      <c r="F104" s="21">
        <v>0.46</v>
      </c>
      <c r="G104" s="30" t="e">
        <f t="shared" si="3"/>
        <v>#DIV/0!</v>
      </c>
    </row>
    <row r="105" spans="1:7" s="3" customFormat="1" ht="45.75" customHeight="1">
      <c r="A105" s="4" t="s">
        <v>144</v>
      </c>
      <c r="B105" s="4"/>
      <c r="C105" s="4"/>
      <c r="D105" s="5" t="s">
        <v>145</v>
      </c>
      <c r="E105" s="6">
        <f>E106+E110+E112</f>
        <v>238900</v>
      </c>
      <c r="F105" s="6">
        <f>F106+F110+F112</f>
        <v>143351.29</v>
      </c>
      <c r="G105" s="26">
        <f t="shared" si="3"/>
        <v>0.6000472582670574</v>
      </c>
    </row>
    <row r="106" spans="1:7" s="3" customFormat="1" ht="45.75" customHeight="1">
      <c r="A106" s="7"/>
      <c r="B106" s="8" t="s">
        <v>146</v>
      </c>
      <c r="C106" s="8"/>
      <c r="D106" s="9" t="s">
        <v>147</v>
      </c>
      <c r="E106" s="10">
        <f>E107+E108+E109</f>
        <v>216300</v>
      </c>
      <c r="F106" s="10">
        <f>F107+F108+F109</f>
        <v>132404.54</v>
      </c>
      <c r="G106" s="27">
        <f t="shared" si="3"/>
        <v>0.612133795654184</v>
      </c>
    </row>
    <row r="107" spans="1:7" s="3" customFormat="1" ht="45.75" customHeight="1">
      <c r="A107" s="7"/>
      <c r="B107" s="7"/>
      <c r="C107" s="11" t="s">
        <v>83</v>
      </c>
      <c r="D107" s="12" t="s">
        <v>84</v>
      </c>
      <c r="E107" s="13">
        <v>213000</v>
      </c>
      <c r="F107" s="21">
        <v>131420.41</v>
      </c>
      <c r="G107" s="28">
        <f t="shared" si="3"/>
        <v>0.6169972300469484</v>
      </c>
    </row>
    <row r="108" spans="1:7" s="3" customFormat="1" ht="45.75" customHeight="1">
      <c r="A108" s="7"/>
      <c r="B108" s="7"/>
      <c r="C108" s="11" t="s">
        <v>37</v>
      </c>
      <c r="D108" s="12" t="s">
        <v>38</v>
      </c>
      <c r="E108" s="13">
        <v>2300</v>
      </c>
      <c r="F108" s="21">
        <v>777.2</v>
      </c>
      <c r="G108" s="28">
        <f t="shared" si="3"/>
        <v>0.3379130434782609</v>
      </c>
    </row>
    <row r="109" spans="1:7" s="3" customFormat="1" ht="45.75" customHeight="1">
      <c r="A109" s="7"/>
      <c r="B109" s="7"/>
      <c r="C109" s="11" t="s">
        <v>67</v>
      </c>
      <c r="D109" s="12" t="s">
        <v>68</v>
      </c>
      <c r="E109" s="13">
        <v>1000</v>
      </c>
      <c r="F109" s="21">
        <v>206.93</v>
      </c>
      <c r="G109" s="28">
        <f t="shared" si="3"/>
        <v>0.20693</v>
      </c>
    </row>
    <row r="110" spans="1:7" s="3" customFormat="1" ht="45.75" customHeight="1">
      <c r="A110" s="7"/>
      <c r="B110" s="8" t="s">
        <v>148</v>
      </c>
      <c r="C110" s="8"/>
      <c r="D110" s="9" t="s">
        <v>149</v>
      </c>
      <c r="E110" s="10">
        <f>E111</f>
        <v>21000</v>
      </c>
      <c r="F110" s="10">
        <f>F111</f>
        <v>9948.28</v>
      </c>
      <c r="G110" s="27">
        <f t="shared" si="3"/>
        <v>0.47372761904761906</v>
      </c>
    </row>
    <row r="111" spans="1:7" s="3" customFormat="1" ht="45.75" customHeight="1">
      <c r="A111" s="7"/>
      <c r="B111" s="7"/>
      <c r="C111" s="11" t="s">
        <v>37</v>
      </c>
      <c r="D111" s="12" t="s">
        <v>38</v>
      </c>
      <c r="E111" s="13">
        <v>21000</v>
      </c>
      <c r="F111" s="21">
        <v>9948.28</v>
      </c>
      <c r="G111" s="28">
        <f t="shared" si="3"/>
        <v>0.47372761904761906</v>
      </c>
    </row>
    <row r="112" spans="1:7" s="3" customFormat="1" ht="45.75" customHeight="1">
      <c r="A112" s="7"/>
      <c r="B112" s="8" t="s">
        <v>150</v>
      </c>
      <c r="C112" s="8"/>
      <c r="D112" s="9" t="s">
        <v>7</v>
      </c>
      <c r="E112" s="10">
        <f>E113</f>
        <v>1600</v>
      </c>
      <c r="F112" s="10">
        <f>F113</f>
        <v>998.47</v>
      </c>
      <c r="G112" s="27">
        <f t="shared" si="3"/>
        <v>0.62404375</v>
      </c>
    </row>
    <row r="113" spans="1:7" s="3" customFormat="1" ht="45.75" customHeight="1">
      <c r="A113" s="7"/>
      <c r="B113" s="7"/>
      <c r="C113" s="11" t="s">
        <v>18</v>
      </c>
      <c r="D113" s="12" t="s">
        <v>19</v>
      </c>
      <c r="E113" s="13">
        <v>1600</v>
      </c>
      <c r="F113" s="21">
        <v>998.47</v>
      </c>
      <c r="G113" s="28">
        <f t="shared" si="3"/>
        <v>0.62404375</v>
      </c>
    </row>
    <row r="114" spans="1:7" s="17" customFormat="1" ht="45.75" customHeight="1">
      <c r="A114" s="14" t="s">
        <v>151</v>
      </c>
      <c r="B114" s="14"/>
      <c r="C114" s="14"/>
      <c r="D114" s="15"/>
      <c r="E114" s="16">
        <f>E4+E9+E13+E18+E26+E29+E33+E63+E68+E75+E78+E93+E96+E105</f>
        <v>14591676.02</v>
      </c>
      <c r="F114" s="16">
        <f>F4+F9+F13+F18+F26+F29+F33+F63+F68+F75+F78+F93+F96+F105</f>
        <v>7315100.35</v>
      </c>
      <c r="G114" s="29">
        <f t="shared" si="3"/>
        <v>0.501320090987053</v>
      </c>
    </row>
    <row r="115" spans="1:7" s="17" customFormat="1" ht="27.75" customHeight="1">
      <c r="A115" s="31"/>
      <c r="B115" s="31"/>
      <c r="C115" s="31"/>
      <c r="D115" s="31"/>
      <c r="E115" s="32"/>
      <c r="F115" s="32"/>
      <c r="G115" s="33"/>
    </row>
    <row r="116" ht="24.75" customHeight="1">
      <c r="E116" s="22">
        <v>14591676.02</v>
      </c>
    </row>
  </sheetData>
  <sheetProtection/>
  <mergeCells count="2">
    <mergeCell ref="A1:G1"/>
    <mergeCell ref="A2:G2"/>
  </mergeCells>
  <printOptions/>
  <pageMargins left="0.75" right="0.75" top="1" bottom="1" header="0.5" footer="0.5"/>
  <pageSetup fitToHeight="6" fitToWidth="1" horizontalDpi="600" verticalDpi="600" orientation="portrait" paperSize="9" scale="70" r:id="rId1"/>
  <headerFooter>
    <oddFooter>&amp;CStrona &amp;P</oddFooter>
  </headerFooter>
  <ignoredErrors>
    <ignoredError sqref="A4:D4 H4:IV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UMiG</cp:lastModifiedBy>
  <cp:lastPrinted>2017-08-22T09:21:08Z</cp:lastPrinted>
  <dcterms:modified xsi:type="dcterms:W3CDTF">2017-08-22T09:22:42Z</dcterms:modified>
  <cp:category/>
  <cp:version/>
  <cp:contentType/>
  <cp:contentStatus/>
</cp:coreProperties>
</file>